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hidden" name="Sheet2" sheetId="2" r:id="rId5"/>
  </sheets>
  <definedNames/>
  <calcPr/>
</workbook>
</file>

<file path=xl/sharedStrings.xml><?xml version="1.0" encoding="utf-8"?>
<sst xmlns="http://schemas.openxmlformats.org/spreadsheetml/2006/main" count="444" uniqueCount="138">
  <si>
    <t xml:space="preserve"> Student Enrollment as on  31.03.2022</t>
  </si>
  <si>
    <t>Please fill the enrollment position as on 28.03.2022 (Date of result declaration)</t>
  </si>
  <si>
    <t>Sr.No</t>
  </si>
  <si>
    <t>KV Code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</si>
  <si>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</si>
  <si>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</si>
  <si>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</si>
  <si>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</si>
  <si>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</si>
  <si>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</si>
  <si>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</si>
  <si>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</si>
  <si>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</si>
  <si>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</si>
  <si>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</si>
  <si>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</si>
  <si>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</si>
  <si>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</si>
  <si>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</si>
  <si>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</si>
  <si>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</si>
  <si>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</si>
  <si>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</si>
  <si>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</t>
  </si>
  <si>
    <t>Total SC                      (I to XII)</t>
  </si>
  <si>
    <t>Total ST                      (I to XII)</t>
  </si>
  <si>
    <t>Total PH                      (I to XII)</t>
  </si>
  <si>
    <t>Total OBC                   (I to XII)</t>
  </si>
  <si>
    <t>Total Muslim                (I to XII)</t>
  </si>
  <si>
    <t>Total Minority Community                      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</si>
  <si>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</si>
  <si>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</si>
  <si>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</si>
  <si>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</si>
  <si>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</si>
  <si>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</si>
  <si>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</si>
  <si>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</si>
  <si>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</si>
  <si>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</si>
  <si>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</si>
  <si>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</si>
  <si>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</si>
  <si>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</si>
  <si>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Class-wise Enrolment  Difference</t>
  </si>
  <si>
    <t>Category-wise Difference</t>
  </si>
  <si>
    <t xml:space="preserve">Difference in Class-wise B&amp;G &amp; Gen,SC,ST - B&amp;G </t>
  </si>
  <si>
    <t>Verified as on 28.03.2022</t>
  </si>
  <si>
    <t>Remarks</t>
  </si>
  <si>
    <t>No. of Section    (s)</t>
  </si>
  <si>
    <t>Total</t>
  </si>
  <si>
    <t>No. of Section   (s)</t>
  </si>
  <si>
    <t>No. of Section  (s)</t>
  </si>
  <si>
    <t>Boys</t>
  </si>
  <si>
    <t>Girls</t>
  </si>
  <si>
    <t>No. of Section     (s)</t>
  </si>
  <si>
    <t>No. of Section   (s)-Science.</t>
  </si>
  <si>
    <t>Total enroment in Science.</t>
  </si>
  <si>
    <t>No. of Section   (s)-Commerce.</t>
  </si>
  <si>
    <t>Total enroment in Commerce.</t>
  </si>
  <si>
    <t>No. of Section    (s)-Hum.</t>
  </si>
  <si>
    <t>Total enroment in Hum.</t>
  </si>
  <si>
    <t>No. of Section     (s)-Science.</t>
  </si>
  <si>
    <t>No. of Section     (s)-Commerce.</t>
  </si>
  <si>
    <t>No. of Section     (s)-Hum.</t>
  </si>
  <si>
    <t xml:space="preserve">Boys </t>
  </si>
  <si>
    <t>Grils</t>
  </si>
  <si>
    <t>No.1 Ahmedabad</t>
  </si>
  <si>
    <t>Ahmedabad</t>
  </si>
  <si>
    <t>GUJARAT</t>
  </si>
  <si>
    <t>Yes</t>
  </si>
  <si>
    <t>ONGC Chandkheda</t>
  </si>
  <si>
    <t>SAC Ahmedabad</t>
  </si>
  <si>
    <t>YES</t>
  </si>
  <si>
    <t>Ahmdabad cantt</t>
  </si>
  <si>
    <t>Sabarmati</t>
  </si>
  <si>
    <t>AFS Wadsar</t>
  </si>
  <si>
    <t>Viramgam</t>
  </si>
  <si>
    <t>yes</t>
  </si>
  <si>
    <t>including 15 TC issued on 28/03/2022</t>
  </si>
  <si>
    <t>Himmatnagar</t>
  </si>
  <si>
    <t>Sec.30 G'nagar</t>
  </si>
  <si>
    <t>CRPF G'nagar</t>
  </si>
  <si>
    <t>G'nagar Cantt</t>
  </si>
  <si>
    <t>BSF Dantiwada</t>
  </si>
  <si>
    <t>NA</t>
  </si>
  <si>
    <t>ONGC Mehsana</t>
  </si>
  <si>
    <t>Rly Gandhidham</t>
  </si>
  <si>
    <t>IFFCO G'dham</t>
  </si>
  <si>
    <t>AFS Bhuj</t>
  </si>
  <si>
    <t>Army Bhuj</t>
  </si>
  <si>
    <t>AFS Naliya</t>
  </si>
  <si>
    <t>Dhrangadhra</t>
  </si>
  <si>
    <t>Porbandar</t>
  </si>
  <si>
    <t>Bhavnagar Para</t>
  </si>
  <si>
    <t>Rajkot</t>
  </si>
  <si>
    <t xml:space="preserve">YES </t>
  </si>
  <si>
    <t>Junagadh</t>
  </si>
  <si>
    <t>DIU</t>
  </si>
  <si>
    <t>Daman &amp; Diu</t>
  </si>
  <si>
    <t>Jetpur</t>
  </si>
  <si>
    <t>No.1 AFS Jamnagar</t>
  </si>
  <si>
    <t>No.2 INF Jamnagar</t>
  </si>
  <si>
    <t>No.3 AF II Jamnagar</t>
  </si>
  <si>
    <t>Samana Jamnagar</t>
  </si>
  <si>
    <t>INS Valsura</t>
  </si>
  <si>
    <t>Dwarka</t>
  </si>
  <si>
    <t>Okha</t>
  </si>
  <si>
    <t>BARODA AFS</t>
  </si>
  <si>
    <t>ONGC Baroda</t>
  </si>
  <si>
    <t>EME BARODA</t>
  </si>
  <si>
    <t>No.1 Baroda</t>
  </si>
  <si>
    <t>AFS Darjipura</t>
  </si>
  <si>
    <t>ONGC Cambay</t>
  </si>
  <si>
    <t>VV Nagar</t>
  </si>
  <si>
    <t>Godhra</t>
  </si>
  <si>
    <t>Dahod</t>
  </si>
  <si>
    <t>No.1 Surat</t>
  </si>
  <si>
    <t>Kribhco Surat</t>
  </si>
  <si>
    <t>ONGC Surat</t>
  </si>
  <si>
    <t>ONGC Ankleshwar</t>
  </si>
  <si>
    <t>Silvassa</t>
  </si>
  <si>
    <t>Dadra &amp; Nagar Haveli</t>
  </si>
  <si>
    <t>Patan</t>
  </si>
  <si>
    <t>CLASS 1</t>
  </si>
  <si>
    <t>CLASS 2</t>
  </si>
  <si>
    <t>CLASS 3</t>
  </si>
  <si>
    <t>CLASS 4</t>
  </si>
  <si>
    <t>CLASS 5</t>
  </si>
  <si>
    <t>CLASS 6</t>
  </si>
  <si>
    <t>CLASS 7</t>
  </si>
  <si>
    <t>CLASS 8</t>
  </si>
  <si>
    <t>CLASS 9</t>
  </si>
  <si>
    <t>CLASS 10</t>
  </si>
  <si>
    <t>CLASS 11</t>
  </si>
  <si>
    <t>CLASS 12</t>
  </si>
  <si>
    <t>TOTAL CLASSES ABOVE 55</t>
  </si>
  <si>
    <t>ONGC Camay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</si>
</sst>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1.0"/>
      <color theme="1"/>
      <name val="Calibri"/>
      <scheme val="minor"/>
    </font>
    <font>
      <sz val="14.0"/>
      <color theme="1"/>
      <name val="Bookman Old Style"/>
    </font>
    <font>
      <b/>
      <sz val="18.0"/>
      <color rgb="FFFF0000"/>
      <name val="Calibri"/>
      <scheme val="minor"/>
    </font>
    <font>
      <b/>
      <color theme="1"/>
      <name val="Calibri"/>
      <scheme val="minor"/>
    </font>
    <font>
      <color theme="1"/>
      <name val="Calibri"/>
      <scheme val="minor"/>
    </font>
    <font>
      <u/>
      <sz val="12.0"/>
      <color rgb="FF1155CC"/>
      <name val="Calibri"/>
    </font>
    <font>
      <b/>
      <sz val="12.0"/>
      <color theme="1"/>
      <name val="Calibri"/>
    </font>
    <font/>
    <font>
      <b/>
      <sz val="12.0"/>
      <color rgb="FF333399"/>
      <name val="Calibri"/>
    </font>
    <font>
      <b/>
      <sz val="11.0"/>
      <color theme="1"/>
      <name val="Calibri"/>
    </font>
    <font>
      <b/>
      <sz val="11.0"/>
      <color rgb="FF000000"/>
      <name val="Calibri"/>
    </font>
    <font>
      <b/>
      <sz val="12.0"/>
      <color rgb="FF000000"/>
      <name val="Calibri"/>
    </font>
    <font>
      <sz val="12.0"/>
      <color theme="1"/>
      <name val="Calibri"/>
    </font>
    <font>
      <i/>
      <sz val="11.0"/>
      <color rgb="FF000000"/>
      <name val="Arial"/>
    </font>
    <font>
      <b/>
      <sz val="11.0"/>
      <color rgb="FF000000"/>
      <name val="Arial"/>
    </font>
    <font>
      <b/>
      <i/>
      <sz val="11.0"/>
      <color theme="1"/>
      <name val="Calibri"/>
    </font>
    <font>
      <b/>
      <sz val="11.0"/>
      <color theme="1"/>
      <name val="Arial"/>
    </font>
    <font>
      <color rgb="FF000000"/>
      <name val="Roboto"/>
    </font>
    <font>
      <b/>
      <color theme="1"/>
      <name val="Roboto"/>
    </font>
    <font>
      <color theme="1"/>
      <name val="Roboto"/>
    </font>
    <font>
      <sz val="11.0"/>
      <color theme="1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9900"/>
        <bgColor rgb="FFFF9900"/>
      </patternFill>
    </fill>
    <fill>
      <patternFill patternType="solid">
        <fgColor rgb="FFFFCC99"/>
        <bgColor rgb="FFFFCC99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theme="9"/>
        <bgColor theme="9"/>
      </patternFill>
    </fill>
    <fill>
      <patternFill patternType="solid">
        <fgColor rgb="FFFCE5CD"/>
        <bgColor rgb="FFFCE5CD"/>
      </patternFill>
    </fill>
  </fills>
  <borders count="33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808080"/>
      </bottom>
    </border>
    <border>
      <top style="medium">
        <color rgb="FF000000"/>
      </top>
      <bottom style="thin">
        <color rgb="FF808080"/>
      </bottom>
    </border>
    <border>
      <right style="medium">
        <color rgb="FF000000"/>
      </right>
      <top style="medium">
        <color rgb="FF000000"/>
      </top>
      <bottom style="thin">
        <color rgb="FF80808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medium">
        <color rgb="FF000000"/>
      </right>
      <bottom/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808080"/>
      </right>
      <top style="thin">
        <color rgb="FF808080"/>
      </top>
    </border>
    <border>
      <left style="thin">
        <color rgb="FF808080"/>
      </left>
      <right style="thin">
        <color rgb="FF808080"/>
      </right>
      <top style="thin">
        <color rgb="FF808080"/>
      </top>
    </border>
    <border>
      <left style="thin">
        <color rgb="FF808080"/>
      </left>
      <right style="medium">
        <color rgb="FF000000"/>
      </right>
      <top style="thin">
        <color rgb="FF808080"/>
      </top>
    </border>
    <border>
      <left/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/>
    </xf>
    <xf borderId="0" fillId="0" fontId="3" numFmtId="0" xfId="0" applyFont="1"/>
    <xf borderId="0" fillId="2" fontId="4" numFmtId="0" xfId="0" applyAlignment="1" applyFill="1" applyFont="1">
      <alignment horizontal="center"/>
    </xf>
    <xf borderId="0" fillId="2" fontId="4" numFmtId="0" xfId="0" applyFont="1"/>
    <xf borderId="1" fillId="2" fontId="5" numFmtId="0" xfId="0" applyAlignment="1" applyBorder="1" applyFont="1">
      <alignment horizontal="center" readingOrder="0" shrinkToFit="0" vertical="top" wrapText="1"/>
    </xf>
    <xf borderId="2" fillId="2" fontId="6" numFmtId="0" xfId="0" applyAlignment="1" applyBorder="1" applyFont="1">
      <alignment horizontal="center" shrinkToFit="0" vertical="top" wrapText="1"/>
    </xf>
    <xf borderId="2" fillId="3" fontId="6" numFmtId="0" xfId="0" applyAlignment="1" applyBorder="1" applyFill="1" applyFont="1">
      <alignment horizontal="left" shrinkToFit="0" vertical="top" wrapText="1"/>
    </xf>
    <xf borderId="2" fillId="4" fontId="6" numFmtId="0" xfId="0" applyAlignment="1" applyBorder="1" applyFill="1" applyFont="1">
      <alignment horizontal="left" shrinkToFit="0" vertical="top" wrapText="1"/>
    </xf>
    <xf borderId="3" fillId="2" fontId="6" numFmtId="0" xfId="0" applyAlignment="1" applyBorder="1" applyFont="1">
      <alignment horizontal="left" shrinkToFit="0" vertical="top" wrapText="1"/>
    </xf>
    <xf borderId="4" fillId="5" fontId="6" numFmtId="0" xfId="0" applyAlignment="1" applyBorder="1" applyFill="1" applyFont="1">
      <alignment horizontal="center"/>
    </xf>
    <xf borderId="5" fillId="0" fontId="7" numFmtId="0" xfId="0" applyBorder="1" applyFont="1"/>
    <xf borderId="6" fillId="0" fontId="7" numFmtId="0" xfId="0" applyBorder="1" applyFont="1"/>
    <xf borderId="7" fillId="5" fontId="6" numFmtId="0" xfId="0" applyAlignment="1" applyBorder="1" applyFont="1">
      <alignment horizontal="center"/>
    </xf>
    <xf borderId="7" fillId="5" fontId="6" numFmtId="0" xfId="0" applyAlignment="1" applyBorder="1" applyFont="1">
      <alignment horizontal="center" shrinkToFit="0" wrapText="1"/>
    </xf>
    <xf borderId="8" fillId="0" fontId="7" numFmtId="0" xfId="0" applyBorder="1" applyFont="1"/>
    <xf borderId="4" fillId="5" fontId="6" numFmtId="0" xfId="0" applyAlignment="1" applyBorder="1" applyFont="1">
      <alignment horizontal="center" shrinkToFit="0" wrapText="1"/>
    </xf>
    <xf borderId="7" fillId="6" fontId="6" numFmtId="0" xfId="0" applyAlignment="1" applyBorder="1" applyFill="1" applyFont="1">
      <alignment horizontal="center" shrinkToFit="0" wrapText="1"/>
    </xf>
    <xf borderId="4" fillId="5" fontId="6" numFmtId="0" xfId="0" applyAlignment="1" applyBorder="1" applyFont="1">
      <alignment horizontal="center" shrinkToFit="0" vertical="center" wrapText="1"/>
    </xf>
    <xf borderId="2" fillId="7" fontId="6" numFmtId="0" xfId="0" applyAlignment="1" applyBorder="1" applyFill="1" applyFont="1">
      <alignment horizontal="center" shrinkToFit="0" wrapText="1"/>
    </xf>
    <xf borderId="3" fillId="8" fontId="6" numFmtId="0" xfId="0" applyAlignment="1" applyBorder="1" applyFill="1" applyFont="1">
      <alignment horizontal="center" shrinkToFit="0" wrapText="1"/>
    </xf>
    <xf borderId="9" fillId="9" fontId="8" numFmtId="0" xfId="0" applyAlignment="1" applyBorder="1" applyFill="1" applyFont="1">
      <alignment horizontal="center" shrinkToFit="0" vertical="center" wrapText="1"/>
    </xf>
    <xf borderId="10" fillId="0" fontId="7" numFmtId="0" xfId="0" applyBorder="1" applyFont="1"/>
    <xf borderId="11" fillId="0" fontId="7" numFmtId="0" xfId="0" applyBorder="1" applyFont="1"/>
    <xf borderId="7" fillId="5" fontId="6" numFmtId="0" xfId="0" applyAlignment="1" applyBorder="1" applyFont="1">
      <alignment horizontal="center" shrinkToFit="0" vertical="center" wrapText="1"/>
    </xf>
    <xf borderId="12" fillId="2" fontId="6" numFmtId="0" xfId="0" applyAlignment="1" applyBorder="1" applyFont="1">
      <alignment horizontal="center"/>
    </xf>
    <xf borderId="2" fillId="8" fontId="6" numFmtId="0" xfId="0" applyAlignment="1" applyBorder="1" applyFont="1">
      <alignment horizontal="center" shrinkToFit="0" wrapText="1"/>
    </xf>
    <xf borderId="13" fillId="2" fontId="9" numFmtId="0" xfId="0" applyAlignment="1" applyBorder="1" applyFont="1">
      <alignment horizontal="center" readingOrder="0" shrinkToFit="0" vertical="top" wrapText="1"/>
    </xf>
    <xf borderId="13" fillId="2" fontId="9" numFmtId="0" xfId="0" applyAlignment="1" applyBorder="1" applyFont="1">
      <alignment readingOrder="0" shrinkToFit="0" vertical="top" wrapText="1"/>
    </xf>
    <xf borderId="14" fillId="0" fontId="7" numFmtId="0" xfId="0" applyBorder="1" applyFont="1"/>
    <xf borderId="15" fillId="0" fontId="7" numFmtId="0" xfId="0" applyBorder="1" applyFont="1"/>
    <xf borderId="16" fillId="0" fontId="7" numFmtId="0" xfId="0" applyBorder="1" applyFont="1"/>
    <xf borderId="17" fillId="8" fontId="6" numFmtId="0" xfId="0" applyAlignment="1" applyBorder="1" applyFont="1">
      <alignment horizontal="left" shrinkToFit="0" vertical="top" wrapText="1"/>
    </xf>
    <xf borderId="13" fillId="8" fontId="6" numFmtId="0" xfId="0" applyAlignment="1" applyBorder="1" applyFont="1">
      <alignment horizontal="left" shrinkToFit="0" vertical="top" wrapText="1"/>
    </xf>
    <xf borderId="13" fillId="0" fontId="6" numFmtId="0" xfId="0" applyAlignment="1" applyBorder="1" applyFont="1">
      <alignment horizontal="left" shrinkToFit="0" vertical="top" wrapText="1"/>
    </xf>
    <xf borderId="13" fillId="8" fontId="9" numFmtId="0" xfId="0" applyAlignment="1" applyBorder="1" applyFont="1">
      <alignment horizontal="left" shrinkToFit="0" vertical="top" wrapText="1"/>
    </xf>
    <xf borderId="13" fillId="0" fontId="9" numFmtId="0" xfId="0" applyAlignment="1" applyBorder="1" applyFont="1">
      <alignment horizontal="left" shrinkToFit="0" vertical="top" wrapText="1"/>
    </xf>
    <xf borderId="18" fillId="8" fontId="9" numFmtId="0" xfId="0" applyAlignment="1" applyBorder="1" applyFont="1">
      <alignment horizontal="left" shrinkToFit="0" vertical="top" wrapText="1"/>
    </xf>
    <xf borderId="17" fillId="8" fontId="9" numFmtId="0" xfId="0" applyAlignment="1" applyBorder="1" applyFont="1">
      <alignment horizontal="left" shrinkToFit="0" vertical="top" wrapText="1"/>
    </xf>
    <xf borderId="13" fillId="2" fontId="9" numFmtId="0" xfId="0" applyAlignment="1" applyBorder="1" applyFont="1">
      <alignment horizontal="left" shrinkToFit="0" vertical="top" wrapText="1"/>
    </xf>
    <xf borderId="13" fillId="8" fontId="9" numFmtId="0" xfId="0" applyAlignment="1" applyBorder="1" applyFont="1">
      <alignment horizontal="center" shrinkToFit="0" vertical="top" wrapText="1"/>
    </xf>
    <xf borderId="13" fillId="0" fontId="9" numFmtId="0" xfId="0" applyAlignment="1" applyBorder="1" applyFont="1">
      <alignment horizontal="center" shrinkToFit="0" vertical="top" wrapText="1"/>
    </xf>
    <xf borderId="18" fillId="8" fontId="9" numFmtId="0" xfId="0" applyAlignment="1" applyBorder="1" applyFont="1">
      <alignment horizontal="center" shrinkToFit="0" vertical="top" wrapText="1"/>
    </xf>
    <xf borderId="17" fillId="8" fontId="9" numFmtId="0" xfId="0" applyAlignment="1" applyBorder="1" applyFont="1">
      <alignment horizontal="center" shrinkToFit="0" vertical="top" wrapText="1"/>
    </xf>
    <xf borderId="13" fillId="2" fontId="9" numFmtId="0" xfId="0" applyAlignment="1" applyBorder="1" applyFont="1">
      <alignment horizontal="center" shrinkToFit="0" vertical="top" wrapText="1"/>
    </xf>
    <xf borderId="19" fillId="8" fontId="10" numFmtId="0" xfId="0" applyAlignment="1" applyBorder="1" applyFont="1">
      <alignment horizontal="center" shrinkToFit="0" vertical="top" wrapText="1"/>
    </xf>
    <xf borderId="20" fillId="8" fontId="10" numFmtId="0" xfId="0" applyAlignment="1" applyBorder="1" applyFont="1">
      <alignment horizontal="center" shrinkToFit="0" vertical="top" wrapText="1"/>
    </xf>
    <xf borderId="21" fillId="8" fontId="10" numFmtId="0" xfId="0" applyAlignment="1" applyBorder="1" applyFont="1">
      <alignment horizontal="center" shrinkToFit="0" vertical="top" wrapText="1"/>
    </xf>
    <xf borderId="22" fillId="2" fontId="9" numFmtId="0" xfId="0" applyAlignment="1" applyBorder="1" applyFont="1">
      <alignment horizontal="center" shrinkToFit="0" vertical="top" wrapText="1"/>
    </xf>
    <xf borderId="23" fillId="8" fontId="9" numFmtId="0" xfId="0" applyAlignment="1" applyBorder="1" applyFont="1">
      <alignment horizontal="center" shrinkToFit="0" vertical="top" wrapText="1"/>
    </xf>
    <xf borderId="24" fillId="8" fontId="9" numFmtId="0" xfId="0" applyAlignment="1" applyBorder="1" applyFont="1">
      <alignment horizontal="center" shrinkToFit="0" vertical="top" wrapText="1"/>
    </xf>
    <xf borderId="25" fillId="8" fontId="9" numFmtId="0" xfId="0" applyAlignment="1" applyBorder="1" applyFont="1">
      <alignment horizontal="center" shrinkToFit="0" vertical="top" wrapText="1"/>
    </xf>
    <xf borderId="26" fillId="0" fontId="7" numFmtId="0" xfId="0" applyBorder="1" applyFont="1"/>
    <xf borderId="27" fillId="2" fontId="6" numFmtId="0" xfId="0" applyAlignment="1" applyBorder="1" applyFont="1">
      <alignment horizontal="center" vertical="center"/>
    </xf>
    <xf borderId="27" fillId="2" fontId="10" numFmtId="0" xfId="0" applyAlignment="1" applyBorder="1" applyFont="1">
      <alignment horizontal="center" shrinkToFit="0" vertical="center" wrapText="1"/>
    </xf>
    <xf borderId="28" fillId="2" fontId="6" numFmtId="0" xfId="0" applyAlignment="1" applyBorder="1" applyFont="1">
      <alignment horizontal="left" shrinkToFit="0" vertical="center" wrapText="1"/>
    </xf>
    <xf borderId="27" fillId="2" fontId="6" numFmtId="0" xfId="0" applyAlignment="1" applyBorder="1" applyFont="1">
      <alignment horizontal="left" vertical="center"/>
    </xf>
    <xf borderId="27" fillId="2" fontId="6" numFmtId="0" xfId="0" applyAlignment="1" applyBorder="1" applyFont="1">
      <alignment horizontal="right" readingOrder="0"/>
    </xf>
    <xf borderId="27" fillId="2" fontId="6" numFmtId="0" xfId="0" applyAlignment="1" applyBorder="1" applyFont="1">
      <alignment horizontal="right"/>
    </xf>
    <xf borderId="27" fillId="10" fontId="6" numFmtId="0" xfId="0" applyAlignment="1" applyBorder="1" applyFill="1" applyFont="1">
      <alignment horizontal="right"/>
    </xf>
    <xf borderId="27" fillId="2" fontId="11" numFmtId="0" xfId="0" applyAlignment="1" applyBorder="1" applyFont="1">
      <alignment horizontal="right"/>
    </xf>
    <xf borderId="27" fillId="2" fontId="6" numFmtId="0" xfId="0" applyAlignment="1" applyBorder="1" applyFont="1">
      <alignment horizontal="center" readingOrder="0"/>
    </xf>
    <xf borderId="27" fillId="2" fontId="12" numFmtId="0" xfId="0" applyAlignment="1" applyBorder="1" applyFont="1">
      <alignment readingOrder="0"/>
    </xf>
    <xf borderId="27" fillId="2" fontId="6" numFmtId="0" xfId="0" applyAlignment="1" applyBorder="1" applyFont="1">
      <alignment horizontal="left" shrinkToFit="0" vertical="center" wrapText="1"/>
    </xf>
    <xf borderId="27" fillId="2" fontId="11" numFmtId="0" xfId="0" applyAlignment="1" applyBorder="1" applyFont="1">
      <alignment horizontal="right" readingOrder="0" shrinkToFit="0" vertical="bottom" wrapText="0"/>
    </xf>
    <xf borderId="27" fillId="10" fontId="6" numFmtId="0" xfId="0" applyAlignment="1" applyBorder="1" applyFont="1">
      <alignment horizontal="center" vertical="center"/>
    </xf>
    <xf borderId="27" fillId="10" fontId="9" numFmtId="0" xfId="0" applyAlignment="1" applyBorder="1" applyFont="1">
      <alignment horizontal="center" shrinkToFit="0" vertical="center" wrapText="1"/>
    </xf>
    <xf borderId="27" fillId="10" fontId="6" numFmtId="0" xfId="0" applyAlignment="1" applyBorder="1" applyFont="1">
      <alignment horizontal="left" shrinkToFit="0" vertical="center" wrapText="1"/>
    </xf>
    <xf borderId="27" fillId="10" fontId="6" numFmtId="0" xfId="0" applyAlignment="1" applyBorder="1" applyFont="1">
      <alignment horizontal="left" vertical="center"/>
    </xf>
    <xf borderId="27" fillId="10" fontId="3" numFmtId="0" xfId="0" applyAlignment="1" applyBorder="1" applyFont="1">
      <alignment readingOrder="0"/>
    </xf>
    <xf borderId="27" fillId="10" fontId="6" numFmtId="0" xfId="0" applyAlignment="1" applyBorder="1" applyFont="1">
      <alignment horizontal="right" readingOrder="0"/>
    </xf>
    <xf borderId="27" fillId="10" fontId="6" numFmtId="0" xfId="0" applyAlignment="1" applyBorder="1" applyFont="1">
      <alignment horizontal="center" readingOrder="0"/>
    </xf>
    <xf borderId="27" fillId="10" fontId="6" numFmtId="0" xfId="0" applyAlignment="1" applyBorder="1" applyFont="1">
      <alignment readingOrder="0"/>
    </xf>
    <xf borderId="26" fillId="2" fontId="6" numFmtId="0" xfId="0" applyAlignment="1" applyBorder="1" applyFont="1">
      <alignment horizontal="right"/>
    </xf>
    <xf borderId="28" fillId="2" fontId="6" numFmtId="0" xfId="0" applyAlignment="1" applyBorder="1" applyFont="1">
      <alignment horizontal="right"/>
    </xf>
    <xf borderId="27" fillId="2" fontId="6" numFmtId="0" xfId="0" applyAlignment="1" applyBorder="1" applyFont="1">
      <alignment readingOrder="0" shrinkToFit="0" wrapText="0"/>
    </xf>
    <xf borderId="27" fillId="11" fontId="6" numFmtId="0" xfId="0" applyAlignment="1" applyBorder="1" applyFill="1" applyFont="1">
      <alignment horizontal="center" vertical="center"/>
    </xf>
    <xf borderId="27" fillId="11" fontId="10" numFmtId="0" xfId="0" applyAlignment="1" applyBorder="1" applyFont="1">
      <alignment horizontal="center" shrinkToFit="0" vertical="center" wrapText="1"/>
    </xf>
    <xf borderId="27" fillId="11" fontId="6" numFmtId="0" xfId="0" applyAlignment="1" applyBorder="1" applyFont="1">
      <alignment horizontal="left" shrinkToFit="0" vertical="center" wrapText="1"/>
    </xf>
    <xf borderId="27" fillId="11" fontId="6" numFmtId="0" xfId="0" applyAlignment="1" applyBorder="1" applyFont="1">
      <alignment horizontal="left" vertical="center"/>
    </xf>
    <xf borderId="27" fillId="11" fontId="6" numFmtId="0" xfId="0" applyAlignment="1" applyBorder="1" applyFont="1">
      <alignment horizontal="right" readingOrder="0"/>
    </xf>
    <xf borderId="27" fillId="11" fontId="6" numFmtId="0" xfId="0" applyAlignment="1" applyBorder="1" applyFont="1">
      <alignment horizontal="right"/>
    </xf>
    <xf borderId="27" fillId="11" fontId="11" numFmtId="0" xfId="0" applyAlignment="1" applyBorder="1" applyFont="1">
      <alignment horizontal="right"/>
    </xf>
    <xf borderId="28" fillId="11" fontId="6" numFmtId="0" xfId="0" applyAlignment="1" applyBorder="1" applyFont="1">
      <alignment horizontal="right"/>
    </xf>
    <xf borderId="27" fillId="11" fontId="6" numFmtId="0" xfId="0" applyAlignment="1" applyBorder="1" applyFont="1">
      <alignment readingOrder="0"/>
    </xf>
    <xf borderId="28" fillId="10" fontId="6" numFmtId="0" xfId="0" applyAlignment="1" applyBorder="1" applyFont="1">
      <alignment horizontal="right"/>
    </xf>
    <xf borderId="27" fillId="10" fontId="12" numFmtId="0" xfId="0" applyAlignment="1" applyBorder="1" applyFont="1">
      <alignment readingOrder="0"/>
    </xf>
    <xf borderId="27" fillId="10" fontId="9" numFmtId="0" xfId="0" applyAlignment="1" applyBorder="1" applyFont="1">
      <alignment horizontal="center" vertical="center"/>
    </xf>
    <xf borderId="27" fillId="10" fontId="9" numFmtId="0" xfId="0" applyAlignment="1" applyBorder="1" applyFont="1">
      <alignment horizontal="left" shrinkToFit="0" vertical="center" wrapText="1"/>
    </xf>
    <xf borderId="27" fillId="10" fontId="9" numFmtId="0" xfId="0" applyAlignment="1" applyBorder="1" applyFont="1">
      <alignment horizontal="right" vertical="center"/>
    </xf>
    <xf borderId="27" fillId="10" fontId="9" numFmtId="0" xfId="0" applyAlignment="1" applyBorder="1" applyFont="1">
      <alignment horizontal="right" readingOrder="0"/>
    </xf>
    <xf borderId="27" fillId="10" fontId="13" numFmtId="0" xfId="0" applyAlignment="1" applyBorder="1" applyFont="1">
      <alignment horizontal="center" readingOrder="0" shrinkToFit="0" vertical="bottom" wrapText="0"/>
    </xf>
    <xf borderId="29" fillId="10" fontId="13" numFmtId="0" xfId="0" applyAlignment="1" applyBorder="1" applyFont="1">
      <alignment horizontal="center" readingOrder="0" shrinkToFit="0" vertical="bottom" wrapText="0"/>
    </xf>
    <xf borderId="27" fillId="10" fontId="9" numFmtId="0" xfId="0" applyAlignment="1" applyBorder="1" applyFont="1">
      <alignment horizontal="right"/>
    </xf>
    <xf borderId="27" fillId="10" fontId="13" numFmtId="0" xfId="0" applyAlignment="1" applyBorder="1" applyFont="1">
      <alignment horizontal="center" readingOrder="0" shrinkToFit="0" wrapText="0"/>
    </xf>
    <xf borderId="29" fillId="10" fontId="13" numFmtId="0" xfId="0" applyAlignment="1" applyBorder="1" applyFont="1">
      <alignment horizontal="center" readingOrder="0" shrinkToFit="0" wrapText="0"/>
    </xf>
    <xf borderId="27" fillId="10" fontId="14" numFmtId="0" xfId="0" applyAlignment="1" applyBorder="1" applyFont="1">
      <alignment horizontal="center" readingOrder="0" shrinkToFit="0" wrapText="0"/>
    </xf>
    <xf borderId="29" fillId="10" fontId="14" numFmtId="0" xfId="0" applyAlignment="1" applyBorder="1" applyFont="1">
      <alignment horizontal="center" readingOrder="0" shrinkToFit="0" wrapText="0"/>
    </xf>
    <xf borderId="27" fillId="10" fontId="15" numFmtId="0" xfId="0" applyAlignment="1" applyBorder="1" applyFont="1">
      <alignment horizontal="right" readingOrder="0" shrinkToFit="0" vertical="bottom" wrapText="0"/>
    </xf>
    <xf borderId="27" fillId="10" fontId="16" numFmtId="0" xfId="0" applyAlignment="1" applyBorder="1" applyFont="1">
      <alignment horizontal="center" readingOrder="0"/>
    </xf>
    <xf borderId="29" fillId="10" fontId="16" numFmtId="0" xfId="0" applyAlignment="1" applyBorder="1" applyFont="1">
      <alignment horizontal="center" readingOrder="0"/>
    </xf>
    <xf borderId="27" fillId="10" fontId="16" numFmtId="0" xfId="0" applyAlignment="1" applyBorder="1" applyFont="1">
      <alignment horizontal="center" readingOrder="0" shrinkToFit="0" wrapText="0"/>
    </xf>
    <xf borderId="29" fillId="10" fontId="16" numFmtId="0" xfId="0" applyAlignment="1" applyBorder="1" applyFont="1">
      <alignment horizontal="center" readingOrder="0" shrinkToFit="0" wrapText="0"/>
    </xf>
    <xf borderId="27" fillId="10" fontId="9" numFmtId="0" xfId="0" applyAlignment="1" applyBorder="1" applyFont="1">
      <alignment horizontal="right" readingOrder="0" shrinkToFit="0" wrapText="0"/>
    </xf>
    <xf borderId="28" fillId="10" fontId="9" numFmtId="0" xfId="0" applyAlignment="1" applyBorder="1" applyFont="1">
      <alignment horizontal="right"/>
    </xf>
    <xf borderId="27" fillId="10" fontId="9" numFmtId="0" xfId="0" applyAlignment="1" applyBorder="1" applyFont="1">
      <alignment horizontal="center" readingOrder="0"/>
    </xf>
    <xf borderId="27" fillId="10" fontId="9" numFmtId="0" xfId="0" applyAlignment="1" applyBorder="1" applyFont="1">
      <alignment readingOrder="0"/>
    </xf>
    <xf borderId="0" fillId="2" fontId="17" numFmtId="0" xfId="0" applyAlignment="1" applyFont="1">
      <alignment readingOrder="0"/>
    </xf>
    <xf borderId="27" fillId="2" fontId="6" numFmtId="0" xfId="0" applyAlignment="1" applyBorder="1" applyFont="1">
      <alignment horizontal="center" readingOrder="0" shrinkToFit="0" vertical="center" wrapText="1"/>
    </xf>
    <xf borderId="27" fillId="10" fontId="6" numFmtId="0" xfId="0" applyAlignment="1" applyBorder="1" applyFont="1">
      <alignment horizontal="left" readingOrder="0" shrinkToFit="0" vertical="center" wrapText="1"/>
    </xf>
    <xf borderId="27" fillId="10" fontId="18" numFmtId="0" xfId="0" applyAlignment="1" applyBorder="1" applyFont="1">
      <alignment horizontal="center" readingOrder="0"/>
    </xf>
    <xf borderId="27" fillId="10" fontId="19" numFmtId="0" xfId="0" applyAlignment="1" applyBorder="1" applyFont="1">
      <alignment readingOrder="0"/>
    </xf>
    <xf borderId="30" fillId="10" fontId="9" numFmtId="0" xfId="0" applyAlignment="1" applyBorder="1" applyFont="1">
      <alignment horizontal="center"/>
    </xf>
    <xf borderId="31" fillId="0" fontId="7" numFmtId="0" xfId="0" applyBorder="1" applyFont="1"/>
    <xf borderId="32" fillId="0" fontId="7" numFmtId="0" xfId="0" applyBorder="1" applyFont="1"/>
    <xf borderId="28" fillId="12" fontId="9" numFmtId="0" xfId="0" applyAlignment="1" applyBorder="1" applyFill="1" applyFont="1">
      <alignment horizontal="right"/>
    </xf>
    <xf borderId="27" fillId="10" fontId="9" numFmtId="0" xfId="0" applyAlignment="1" applyBorder="1" applyFont="1">
      <alignment horizontal="center"/>
    </xf>
    <xf borderId="27" fillId="10" fontId="20" numFmtId="0" xfId="0" applyBorder="1" applyFont="1"/>
    <xf borderId="27" fillId="13" fontId="6" numFmtId="0" xfId="0" applyAlignment="1" applyBorder="1" applyFill="1" applyFont="1">
      <alignment horizontal="left"/>
    </xf>
    <xf borderId="27" fillId="13" fontId="3" numFmtId="0" xfId="0" applyAlignment="1" applyBorder="1" applyFont="1">
      <alignment readingOrder="0" shrinkToFit="0" wrapText="1"/>
    </xf>
    <xf borderId="27" fillId="13" fontId="3" numFmtId="0" xfId="0" applyAlignment="1" applyBorder="1" applyFont="1">
      <alignment horizontal="center" readingOrder="0" shrinkToFit="0" wrapText="1"/>
    </xf>
    <xf borderId="27" fillId="0" fontId="4" numFmtId="0" xfId="0" applyAlignment="1" applyBorder="1" applyFont="1">
      <alignment shrinkToFit="0" wrapText="1"/>
    </xf>
    <xf borderId="27" fillId="0" fontId="4" numFmtId="0" xfId="0" applyAlignment="1" applyBorder="1" applyFont="1">
      <alignment horizontal="center"/>
    </xf>
    <xf borderId="27" fillId="0" fontId="4" numFmtId="0" xfId="0" applyAlignment="1" applyBorder="1" applyFont="1">
      <alignment horizontal="center" readingOrder="0"/>
    </xf>
    <xf borderId="0" fillId="0" fontId="4" numFmtId="0" xfId="0" applyFont="1"/>
    <xf borderId="27" fillId="0" fontId="4" numFmtId="0" xfId="0" applyAlignment="1" applyBorder="1" applyFont="1">
      <alignment readingOrder="0" shrinkToFit="0" wrapText="1"/>
    </xf>
    <xf borderId="27" fillId="0" fontId="4" numFmtId="0" xfId="0" applyAlignment="1" applyBorder="1" applyFont="1">
      <alignment horizontal="center" shrinkToFit="0" wrapText="1"/>
    </xf>
    <xf borderId="27" fillId="13" fontId="6" numFmtId="0" xfId="0" applyAlignment="1" applyBorder="1" applyFont="1">
      <alignment horizontal="left" vertical="center"/>
    </xf>
    <xf borderId="0" fillId="0" fontId="4" numFmtId="0" xfId="0" applyAlignment="1" applyFont="1">
      <alignment shrinkToFit="0" wrapText="1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5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FC000"/>
          <bgColor rgb="FFFFC000"/>
        </patternFill>
      </fill>
      <border/>
    </dxf>
    <dxf>
      <font/>
      <fill>
        <patternFill patternType="solid">
          <fgColor theme="9"/>
          <bgColor theme="9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sr.no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5.0" ySplit="3.0" topLeftCell="F4" activePane="bottomRight" state="frozen"/>
      <selection activeCell="F1" sqref="F1" pane="topRight"/>
      <selection activeCell="A4" sqref="A4" pane="bottomLeft"/>
      <selection activeCell="F4" sqref="F4" pane="bottomRight"/>
    </sheetView>
  </sheetViews>
  <sheetFormatPr customHeight="1" defaultColWidth="14.43" defaultRowHeight="15.0" outlineLevelCol="1"/>
  <cols>
    <col customWidth="1" min="1" max="1" width="4.43"/>
    <col customWidth="1" min="2" max="2" width="7.29"/>
    <col customWidth="1" min="3" max="3" width="18.57"/>
    <col customWidth="1" min="4" max="4" width="12.71"/>
    <col customWidth="1" min="5" max="5" width="12.29"/>
    <col customWidth="1" min="6" max="6" width="8.14" outlineLevel="1"/>
    <col customWidth="1" min="7" max="8" width="5.71" outlineLevel="1"/>
    <col customWidth="1" min="9" max="9" width="5.43"/>
    <col customWidth="1" min="10" max="10" width="8.86"/>
    <col customWidth="1" min="11" max="13" width="5.43"/>
    <col customWidth="1" min="14" max="14" width="8.43"/>
    <col customWidth="1" min="15" max="17" width="5.43"/>
    <col customWidth="1" min="18" max="18" width="8.57"/>
    <col customWidth="1" min="19" max="21" width="5.43"/>
    <col customWidth="1" min="22" max="22" width="8.0"/>
    <col customWidth="1" min="23" max="25" width="5.43"/>
    <col customWidth="1" min="26" max="26" width="7.86"/>
    <col customWidth="1" min="27" max="27" width="5.14"/>
    <col customWidth="1" min="28" max="28" width="5.57"/>
    <col customWidth="1" min="29" max="29" width="8.14"/>
    <col customWidth="1" min="30" max="32" width="5.43"/>
    <col customWidth="1" min="33" max="33" width="10.14"/>
    <col customWidth="1" min="34" max="36" width="5.43"/>
    <col customWidth="1" min="37" max="37" width="9.71"/>
    <col customWidth="1" min="38" max="40" width="5.43"/>
    <col customWidth="1" min="41" max="41" width="9.29"/>
    <col customWidth="1" min="42" max="42" width="5.14"/>
    <col customWidth="1" min="43" max="43" width="5.57"/>
    <col customWidth="1" min="44" max="44" width="8.29"/>
    <col customWidth="1" min="45" max="47" width="5.43"/>
    <col customWidth="1" min="48" max="48" width="7.57"/>
    <col customWidth="1" min="49" max="51" width="5.43"/>
    <col customWidth="1" min="52" max="52" width="7.0"/>
    <col customWidth="1" min="53" max="53" width="5.14"/>
    <col customWidth="1" min="54" max="54" width="5.57"/>
    <col customWidth="1" min="55" max="55" width="8.43"/>
    <col customWidth="1" min="56" max="56" width="5.71"/>
    <col customWidth="1" min="57" max="57" width="7.14"/>
    <col customWidth="1" min="58" max="58" width="5.14"/>
    <col customWidth="1" min="59" max="59" width="4.86"/>
    <col customWidth="1" min="60" max="60" width="5.86"/>
    <col customWidth="1" min="61" max="64" width="5.43"/>
    <col customWidth="1" min="65" max="65" width="8.86"/>
    <col customWidth="1" min="66" max="66" width="5.71"/>
    <col customWidth="1" min="67" max="67" width="6.43"/>
    <col customWidth="1" min="68" max="68" width="6.86"/>
    <col customWidth="1" min="69" max="69" width="6.43"/>
    <col customWidth="1" min="70" max="70" width="6.86"/>
    <col customWidth="1" min="71" max="74" width="5.43"/>
    <col customWidth="1" min="75" max="75" width="10.0"/>
    <col customWidth="1" min="76" max="76" width="5.14"/>
    <col customWidth="1" min="77" max="77" width="5.57"/>
    <col customWidth="1" min="78" max="78" width="8.57"/>
    <col customWidth="1" min="79" max="79" width="5.14"/>
    <col customWidth="1" min="80" max="80" width="8.71"/>
    <col customWidth="1" min="81" max="81" width="5.14"/>
    <col customWidth="1" min="82" max="82" width="8.71"/>
    <col customWidth="1" min="83" max="83" width="5.14"/>
    <col customWidth="1" min="84" max="84" width="9.0"/>
    <col customWidth="1" min="85" max="85" width="5.14"/>
    <col customWidth="1" min="86" max="86" width="10.29"/>
    <col customWidth="1" min="87" max="87" width="5.14"/>
    <col customWidth="1" min="88" max="88" width="13.43"/>
    <col customWidth="1" min="89" max="89" width="5.14"/>
    <col customWidth="1" min="90" max="90" width="10.29"/>
    <col customWidth="1" min="91" max="91" width="7.14"/>
    <col customWidth="1" min="92" max="93" width="5.71"/>
    <col customWidth="1" min="94" max="94" width="7.14"/>
    <col customWidth="1" min="95" max="95" width="11.0"/>
    <col customWidth="1" min="96" max="96" width="5.14"/>
    <col customWidth="1" min="97" max="97" width="5.57"/>
    <col customWidth="1" min="98" max="98" width="7.43"/>
    <col customWidth="1" min="99" max="99" width="5.14"/>
    <col customWidth="1" min="100" max="100" width="5.43"/>
    <col customWidth="1" min="101" max="101" width="8.29"/>
    <col customWidth="1" min="102" max="102" width="5.14"/>
    <col customWidth="1" min="103" max="103" width="5.43"/>
    <col customWidth="1" min="104" max="104" width="11.86"/>
    <col customWidth="1" min="105" max="105" width="5.14"/>
    <col customWidth="1" min="106" max="106" width="5.43"/>
    <col customWidth="1" min="107" max="107" width="12.0"/>
    <col customWidth="1" min="108" max="108" width="5.14"/>
    <col customWidth="1" min="109" max="109" width="5.43"/>
    <col customWidth="1" min="110" max="110" width="12.0"/>
    <col customWidth="1" min="111" max="111" width="5.14"/>
    <col customWidth="1" min="112" max="112" width="5.43"/>
    <col customWidth="1" min="113" max="113" width="10.0"/>
    <col customWidth="1" min="114" max="114" width="5.14"/>
    <col customWidth="1" min="115" max="115" width="5.43"/>
    <col customWidth="1" min="116" max="116" width="14.14"/>
    <col customWidth="1" min="117" max="117" width="5.14"/>
    <col customWidth="1" min="118" max="118" width="5.57"/>
    <col customWidth="1" min="119" max="119" width="0.43"/>
    <col customWidth="1" min="120" max="120" width="11.14"/>
    <col customWidth="1" min="121" max="121" width="5.14"/>
    <col customWidth="1" min="122" max="122" width="8.86"/>
    <col customWidth="1" min="123" max="123" width="6.71"/>
    <col customWidth="1" min="124" max="125" width="8.86"/>
    <col customWidth="1" min="126" max="126" width="10.0"/>
    <col customWidth="1" min="127" max="127" width="9.0"/>
    <col customWidth="1" min="128" max="128" width="7.86"/>
    <col customWidth="1" min="129" max="129" width="8.71"/>
  </cols>
  <sheetData>
    <row r="1" ht="24.75" customHeight="1">
      <c r="A1" s="1" t="s">
        <v>0</v>
      </c>
      <c r="F1" s="2" t="s">
        <v>1</v>
      </c>
      <c r="CP1" s="3"/>
      <c r="DX1" s="4"/>
      <c r="DY1" s="5"/>
    </row>
    <row r="2" ht="65.25" customHeight="1">
      <c r="A2" s="6" t="s">
        <v>2</v>
      </c>
      <c r="B2" s="7" t="s">
        <v>3</v>
      </c>
      <c r="C2" s="8" t="s">
        <v>4</v>
      </c>
      <c r="D2" s="9" t="s">
        <v>5</v>
      </c>
      <c r="E2" s="10" t="s">
        <v>6</v>
      </c>
      <c r="F2" s="11" t="s">
        <v>7</v>
      </c>
      <c r="G2" s="12"/>
      <c r="H2" s="12"/>
      <c r="I2" s="13"/>
      <c r="J2" s="14" t="s">
        <v>8</v>
      </c>
      <c r="K2" s="12"/>
      <c r="L2" s="12"/>
      <c r="M2" s="13"/>
      <c r="N2" s="14" t="s">
        <v>9</v>
      </c>
      <c r="O2" s="12"/>
      <c r="P2" s="12"/>
      <c r="Q2" s="13"/>
      <c r="R2" s="14" t="s">
        <v>10</v>
      </c>
      <c r="S2" s="12"/>
      <c r="T2" s="12"/>
      <c r="U2" s="13"/>
      <c r="V2" s="14" t="s">
        <v>11</v>
      </c>
      <c r="W2" s="12"/>
      <c r="X2" s="12"/>
      <c r="Y2" s="13"/>
      <c r="Z2" s="15" t="s">
        <v>12</v>
      </c>
      <c r="AA2" s="12"/>
      <c r="AB2" s="16"/>
      <c r="AC2" s="17" t="s">
        <v>13</v>
      </c>
      <c r="AD2" s="12"/>
      <c r="AE2" s="12"/>
      <c r="AF2" s="13"/>
      <c r="AG2" s="15" t="s">
        <v>14</v>
      </c>
      <c r="AH2" s="12"/>
      <c r="AI2" s="12"/>
      <c r="AJ2" s="13"/>
      <c r="AK2" s="15" t="s">
        <v>15</v>
      </c>
      <c r="AL2" s="12"/>
      <c r="AM2" s="12"/>
      <c r="AN2" s="13"/>
      <c r="AO2" s="15" t="s">
        <v>16</v>
      </c>
      <c r="AP2" s="12"/>
      <c r="AQ2" s="16"/>
      <c r="AR2" s="17" t="s">
        <v>17</v>
      </c>
      <c r="AS2" s="12"/>
      <c r="AT2" s="12"/>
      <c r="AU2" s="13"/>
      <c r="AV2" s="15" t="s">
        <v>18</v>
      </c>
      <c r="AW2" s="12"/>
      <c r="AX2" s="12"/>
      <c r="AY2" s="13"/>
      <c r="AZ2" s="15" t="s">
        <v>19</v>
      </c>
      <c r="BA2" s="12"/>
      <c r="BB2" s="16"/>
      <c r="BC2" s="11" t="s">
        <v>20</v>
      </c>
      <c r="BD2" s="12"/>
      <c r="BE2" s="12"/>
      <c r="BF2" s="12"/>
      <c r="BG2" s="12"/>
      <c r="BH2" s="12"/>
      <c r="BI2" s="12"/>
      <c r="BJ2" s="12"/>
      <c r="BK2" s="12"/>
      <c r="BL2" s="13"/>
      <c r="BM2" s="14" t="s">
        <v>21</v>
      </c>
      <c r="BN2" s="12"/>
      <c r="BO2" s="12"/>
      <c r="BP2" s="12"/>
      <c r="BQ2" s="12"/>
      <c r="BR2" s="12"/>
      <c r="BS2" s="12"/>
      <c r="BT2" s="12"/>
      <c r="BU2" s="12"/>
      <c r="BV2" s="13"/>
      <c r="BW2" s="18" t="s">
        <v>22</v>
      </c>
      <c r="BX2" s="12"/>
      <c r="BY2" s="16"/>
      <c r="BZ2" s="19" t="s">
        <v>23</v>
      </c>
      <c r="CA2" s="13"/>
      <c r="CB2" s="15" t="s">
        <v>24</v>
      </c>
      <c r="CC2" s="13"/>
      <c r="CD2" s="15" t="s">
        <v>25</v>
      </c>
      <c r="CE2" s="13"/>
      <c r="CF2" s="15" t="s">
        <v>26</v>
      </c>
      <c r="CG2" s="13"/>
      <c r="CH2" s="15" t="s">
        <v>27</v>
      </c>
      <c r="CI2" s="13"/>
      <c r="CJ2" s="15" t="s">
        <v>28</v>
      </c>
      <c r="CK2" s="13"/>
      <c r="CL2" s="15" t="s">
        <v>29</v>
      </c>
      <c r="CM2" s="13"/>
      <c r="CN2" s="20" t="s">
        <v>30</v>
      </c>
      <c r="CO2" s="20" t="s">
        <v>31</v>
      </c>
      <c r="CP2" s="21" t="s">
        <v>32</v>
      </c>
      <c r="CQ2" s="22" t="s">
        <v>33</v>
      </c>
      <c r="CR2" s="23"/>
      <c r="CS2" s="24"/>
      <c r="CT2" s="11" t="s">
        <v>34</v>
      </c>
      <c r="CU2" s="12"/>
      <c r="CV2" s="13"/>
      <c r="CW2" s="14" t="s">
        <v>35</v>
      </c>
      <c r="CX2" s="12"/>
      <c r="CY2" s="13"/>
      <c r="CZ2" s="14" t="s">
        <v>36</v>
      </c>
      <c r="DA2" s="12"/>
      <c r="DB2" s="13"/>
      <c r="DC2" s="14" t="s">
        <v>37</v>
      </c>
      <c r="DD2" s="12"/>
      <c r="DE2" s="13"/>
      <c r="DF2" s="14" t="s">
        <v>38</v>
      </c>
      <c r="DG2" s="12"/>
      <c r="DH2" s="13"/>
      <c r="DI2" s="25" t="s">
        <v>39</v>
      </c>
      <c r="DJ2" s="12"/>
      <c r="DK2" s="13"/>
      <c r="DL2" s="25" t="s">
        <v>40</v>
      </c>
      <c r="DM2" s="12"/>
      <c r="DN2" s="16"/>
      <c r="DO2" s="26"/>
      <c r="DP2" s="19" t="s">
        <v>41</v>
      </c>
      <c r="DQ2" s="13"/>
      <c r="DR2" s="27" t="s">
        <v>42</v>
      </c>
      <c r="DS2" s="27" t="s">
        <v>43</v>
      </c>
      <c r="DT2" s="27" t="s">
        <v>44</v>
      </c>
      <c r="DU2" s="27" t="s">
        <v>45</v>
      </c>
      <c r="DV2" s="25" t="s">
        <v>46</v>
      </c>
      <c r="DW2" s="16"/>
      <c r="DX2" s="28" t="s">
        <v>47</v>
      </c>
      <c r="DY2" s="29" t="s">
        <v>48</v>
      </c>
    </row>
    <row r="3" ht="68.25" customHeight="1">
      <c r="A3" s="30"/>
      <c r="B3" s="31"/>
      <c r="C3" s="31"/>
      <c r="D3" s="31"/>
      <c r="E3" s="32"/>
      <c r="F3" s="33" t="s">
        <v>49</v>
      </c>
      <c r="G3" s="34" t="s">
        <v>30</v>
      </c>
      <c r="H3" s="35" t="s">
        <v>31</v>
      </c>
      <c r="I3" s="36" t="s">
        <v>50</v>
      </c>
      <c r="J3" s="36" t="s">
        <v>51</v>
      </c>
      <c r="K3" s="36" t="s">
        <v>30</v>
      </c>
      <c r="L3" s="37" t="s">
        <v>31</v>
      </c>
      <c r="M3" s="36" t="s">
        <v>50</v>
      </c>
      <c r="N3" s="36" t="s">
        <v>52</v>
      </c>
      <c r="O3" s="36" t="s">
        <v>30</v>
      </c>
      <c r="P3" s="37" t="s">
        <v>31</v>
      </c>
      <c r="Q3" s="36" t="s">
        <v>50</v>
      </c>
      <c r="R3" s="36" t="s">
        <v>51</v>
      </c>
      <c r="S3" s="36" t="s">
        <v>30</v>
      </c>
      <c r="T3" s="37" t="s">
        <v>31</v>
      </c>
      <c r="U3" s="36" t="s">
        <v>50</v>
      </c>
      <c r="V3" s="36" t="s">
        <v>52</v>
      </c>
      <c r="W3" s="36" t="s">
        <v>30</v>
      </c>
      <c r="X3" s="37" t="s">
        <v>31</v>
      </c>
      <c r="Y3" s="36" t="s">
        <v>50</v>
      </c>
      <c r="Z3" s="36" t="s">
        <v>53</v>
      </c>
      <c r="AA3" s="37" t="s">
        <v>54</v>
      </c>
      <c r="AB3" s="38" t="s">
        <v>50</v>
      </c>
      <c r="AC3" s="39" t="s">
        <v>49</v>
      </c>
      <c r="AD3" s="36" t="s">
        <v>30</v>
      </c>
      <c r="AE3" s="37" t="s">
        <v>31</v>
      </c>
      <c r="AF3" s="36" t="s">
        <v>50</v>
      </c>
      <c r="AG3" s="36" t="s">
        <v>49</v>
      </c>
      <c r="AH3" s="36" t="s">
        <v>30</v>
      </c>
      <c r="AI3" s="37" t="s">
        <v>31</v>
      </c>
      <c r="AJ3" s="36" t="s">
        <v>50</v>
      </c>
      <c r="AK3" s="36" t="s">
        <v>49</v>
      </c>
      <c r="AL3" s="36" t="s">
        <v>30</v>
      </c>
      <c r="AM3" s="37" t="s">
        <v>31</v>
      </c>
      <c r="AN3" s="36" t="s">
        <v>50</v>
      </c>
      <c r="AO3" s="36" t="s">
        <v>53</v>
      </c>
      <c r="AP3" s="37" t="s">
        <v>54</v>
      </c>
      <c r="AQ3" s="38" t="s">
        <v>50</v>
      </c>
      <c r="AR3" s="39" t="s">
        <v>49</v>
      </c>
      <c r="AS3" s="36" t="s">
        <v>30</v>
      </c>
      <c r="AT3" s="37" t="s">
        <v>31</v>
      </c>
      <c r="AU3" s="36" t="s">
        <v>50</v>
      </c>
      <c r="AV3" s="36" t="s">
        <v>55</v>
      </c>
      <c r="AW3" s="36" t="s">
        <v>30</v>
      </c>
      <c r="AX3" s="37" t="s">
        <v>31</v>
      </c>
      <c r="AY3" s="36" t="s">
        <v>50</v>
      </c>
      <c r="AZ3" s="36" t="s">
        <v>53</v>
      </c>
      <c r="BA3" s="37" t="s">
        <v>54</v>
      </c>
      <c r="BB3" s="38" t="s">
        <v>50</v>
      </c>
      <c r="BC3" s="39" t="s">
        <v>56</v>
      </c>
      <c r="BD3" s="40" t="s">
        <v>57</v>
      </c>
      <c r="BE3" s="39" t="s">
        <v>58</v>
      </c>
      <c r="BF3" s="40" t="s">
        <v>59</v>
      </c>
      <c r="BG3" s="39" t="s">
        <v>60</v>
      </c>
      <c r="BH3" s="40" t="s">
        <v>61</v>
      </c>
      <c r="BI3" s="36" t="s">
        <v>50</v>
      </c>
      <c r="BJ3" s="36" t="s">
        <v>30</v>
      </c>
      <c r="BK3" s="40" t="s">
        <v>31</v>
      </c>
      <c r="BL3" s="36" t="s">
        <v>50</v>
      </c>
      <c r="BM3" s="39" t="s">
        <v>62</v>
      </c>
      <c r="BN3" s="40" t="s">
        <v>57</v>
      </c>
      <c r="BO3" s="39" t="s">
        <v>63</v>
      </c>
      <c r="BP3" s="40" t="s">
        <v>59</v>
      </c>
      <c r="BQ3" s="39" t="s">
        <v>64</v>
      </c>
      <c r="BR3" s="40" t="s">
        <v>61</v>
      </c>
      <c r="BS3" s="36" t="s">
        <v>50</v>
      </c>
      <c r="BT3" s="36" t="s">
        <v>30</v>
      </c>
      <c r="BU3" s="40" t="s">
        <v>31</v>
      </c>
      <c r="BV3" s="41" t="s">
        <v>50</v>
      </c>
      <c r="BW3" s="41" t="s">
        <v>53</v>
      </c>
      <c r="BX3" s="42" t="s">
        <v>54</v>
      </c>
      <c r="BY3" s="43" t="s">
        <v>50</v>
      </c>
      <c r="BZ3" s="44" t="s">
        <v>65</v>
      </c>
      <c r="CA3" s="45" t="s">
        <v>54</v>
      </c>
      <c r="CB3" s="41" t="s">
        <v>65</v>
      </c>
      <c r="CC3" s="45" t="s">
        <v>54</v>
      </c>
      <c r="CD3" s="41" t="s">
        <v>65</v>
      </c>
      <c r="CE3" s="45" t="s">
        <v>54</v>
      </c>
      <c r="CF3" s="41" t="s">
        <v>65</v>
      </c>
      <c r="CG3" s="45" t="s">
        <v>54</v>
      </c>
      <c r="CH3" s="41" t="s">
        <v>65</v>
      </c>
      <c r="CI3" s="45" t="s">
        <v>54</v>
      </c>
      <c r="CJ3" s="41" t="s">
        <v>65</v>
      </c>
      <c r="CK3" s="45" t="s">
        <v>54</v>
      </c>
      <c r="CL3" s="41" t="s">
        <v>65</v>
      </c>
      <c r="CM3" s="45" t="s">
        <v>54</v>
      </c>
      <c r="CN3" s="31"/>
      <c r="CO3" s="31"/>
      <c r="CP3" s="32"/>
      <c r="CQ3" s="46" t="s">
        <v>53</v>
      </c>
      <c r="CR3" s="47" t="s">
        <v>54</v>
      </c>
      <c r="CS3" s="48" t="s">
        <v>50</v>
      </c>
      <c r="CT3" s="44" t="s">
        <v>53</v>
      </c>
      <c r="CU3" s="42" t="s">
        <v>54</v>
      </c>
      <c r="CV3" s="41" t="s">
        <v>50</v>
      </c>
      <c r="CW3" s="41" t="s">
        <v>53</v>
      </c>
      <c r="CX3" s="42" t="s">
        <v>54</v>
      </c>
      <c r="CY3" s="41" t="s">
        <v>50</v>
      </c>
      <c r="CZ3" s="41" t="s">
        <v>53</v>
      </c>
      <c r="DA3" s="42" t="s">
        <v>54</v>
      </c>
      <c r="DB3" s="41" t="s">
        <v>50</v>
      </c>
      <c r="DC3" s="41" t="s">
        <v>53</v>
      </c>
      <c r="DD3" s="42" t="s">
        <v>54</v>
      </c>
      <c r="DE3" s="41" t="s">
        <v>50</v>
      </c>
      <c r="DF3" s="41" t="s">
        <v>53</v>
      </c>
      <c r="DG3" s="42" t="s">
        <v>54</v>
      </c>
      <c r="DH3" s="41" t="s">
        <v>50</v>
      </c>
      <c r="DI3" s="41" t="s">
        <v>53</v>
      </c>
      <c r="DJ3" s="42" t="s">
        <v>54</v>
      </c>
      <c r="DK3" s="41" t="s">
        <v>50</v>
      </c>
      <c r="DL3" s="41" t="s">
        <v>53</v>
      </c>
      <c r="DM3" s="42" t="s">
        <v>54</v>
      </c>
      <c r="DN3" s="43" t="s">
        <v>50</v>
      </c>
      <c r="DO3" s="49"/>
      <c r="DP3" s="50" t="s">
        <v>53</v>
      </c>
      <c r="DQ3" s="51" t="s">
        <v>66</v>
      </c>
      <c r="DR3" s="31"/>
      <c r="DS3" s="31"/>
      <c r="DT3" s="31"/>
      <c r="DU3" s="31"/>
      <c r="DV3" s="51" t="s">
        <v>53</v>
      </c>
      <c r="DW3" s="52" t="s">
        <v>66</v>
      </c>
      <c r="DX3" s="53"/>
      <c r="DY3" s="53"/>
    </row>
    <row r="4" ht="21.0" customHeight="1">
      <c r="A4" s="54">
        <v>1.0</v>
      </c>
      <c r="B4" s="55">
        <v>1003.0</v>
      </c>
      <c r="C4" s="56" t="s">
        <v>67</v>
      </c>
      <c r="D4" s="57" t="s">
        <v>68</v>
      </c>
      <c r="E4" s="54" t="s">
        <v>69</v>
      </c>
      <c r="F4" s="58">
        <v>4.0</v>
      </c>
      <c r="G4" s="58">
        <v>105.0</v>
      </c>
      <c r="H4" s="58">
        <v>90.0</v>
      </c>
      <c r="I4" s="59">
        <f t="shared" ref="I4:I23" si="10">SUM(G4:H4)</f>
        <v>195</v>
      </c>
      <c r="J4" s="58">
        <v>4.0</v>
      </c>
      <c r="K4" s="58">
        <v>118.0</v>
      </c>
      <c r="L4" s="58">
        <v>83.0</v>
      </c>
      <c r="M4" s="59">
        <f t="shared" ref="M4:M23" si="11">SUM(K4:L4)</f>
        <v>201</v>
      </c>
      <c r="N4" s="58">
        <v>4.0</v>
      </c>
      <c r="O4" s="58">
        <v>112.0</v>
      </c>
      <c r="P4" s="58">
        <v>79.0</v>
      </c>
      <c r="Q4" s="59">
        <f t="shared" ref="Q4:Q23" si="12">SUM(O4:P4)</f>
        <v>191</v>
      </c>
      <c r="R4" s="58">
        <v>4.0</v>
      </c>
      <c r="S4" s="58">
        <v>102.0</v>
      </c>
      <c r="T4" s="58">
        <v>108.0</v>
      </c>
      <c r="U4" s="59">
        <f t="shared" ref="U4:U23" si="13">SUM(S4:T4)</f>
        <v>210</v>
      </c>
      <c r="V4" s="58">
        <v>4.0</v>
      </c>
      <c r="W4" s="58">
        <v>111.0</v>
      </c>
      <c r="X4" s="58">
        <v>88.0</v>
      </c>
      <c r="Y4" s="59">
        <f t="shared" ref="Y4:Y23" si="14">SUM(W4:X4)</f>
        <v>199</v>
      </c>
      <c r="Z4" s="59">
        <f t="shared" ref="Z4:AA4" si="1">SUM(G4,K4,O4,S4,W4)</f>
        <v>548</v>
      </c>
      <c r="AA4" s="59">
        <f t="shared" si="1"/>
        <v>448</v>
      </c>
      <c r="AB4" s="59">
        <f t="shared" ref="AB4:AB23" si="16">SUM(Z4:AA4)</f>
        <v>996</v>
      </c>
      <c r="AC4" s="58">
        <v>4.0</v>
      </c>
      <c r="AD4" s="58">
        <v>118.0</v>
      </c>
      <c r="AE4" s="58">
        <v>94.0</v>
      </c>
      <c r="AF4" s="59">
        <f t="shared" ref="AF4:AF23" si="17">SUM(AD4:AE4)</f>
        <v>212</v>
      </c>
      <c r="AG4" s="58">
        <v>4.0</v>
      </c>
      <c r="AH4" s="58">
        <v>112.0</v>
      </c>
      <c r="AI4" s="58">
        <v>82.0</v>
      </c>
      <c r="AJ4" s="59">
        <f t="shared" ref="AJ4:AJ23" si="18">SUM(AH4:AI4)</f>
        <v>194</v>
      </c>
      <c r="AK4" s="58">
        <v>4.0</v>
      </c>
      <c r="AL4" s="58">
        <v>114.0</v>
      </c>
      <c r="AM4" s="58">
        <v>83.0</v>
      </c>
      <c r="AN4" s="59">
        <f t="shared" ref="AN4:AN23" si="19">SUM(AL4:AM4)</f>
        <v>197</v>
      </c>
      <c r="AO4" s="59">
        <f t="shared" ref="AO4:AP4" si="2">SUM(AD4,AH4,AL4)</f>
        <v>344</v>
      </c>
      <c r="AP4" s="59">
        <f t="shared" si="2"/>
        <v>259</v>
      </c>
      <c r="AQ4" s="59">
        <f t="shared" ref="AQ4:AQ23" si="21">SUM(AO4:AP4)</f>
        <v>603</v>
      </c>
      <c r="AR4" s="58">
        <v>4.0</v>
      </c>
      <c r="AS4" s="58">
        <v>102.0</v>
      </c>
      <c r="AT4" s="58">
        <v>98.0</v>
      </c>
      <c r="AU4" s="59">
        <f t="shared" ref="AU4:AU23" si="22">SUM(AS4:AT4)</f>
        <v>200</v>
      </c>
      <c r="AV4" s="58">
        <v>4.0</v>
      </c>
      <c r="AW4" s="58">
        <v>125.0</v>
      </c>
      <c r="AX4" s="58">
        <v>74.0</v>
      </c>
      <c r="AY4" s="59">
        <f t="shared" ref="AY4:AY23" si="23">SUM(AW4:AX4)</f>
        <v>199</v>
      </c>
      <c r="AZ4" s="59">
        <f t="shared" ref="AZ4:BA4" si="3">SUM(AS4,AW4)</f>
        <v>227</v>
      </c>
      <c r="BA4" s="59">
        <f t="shared" si="3"/>
        <v>172</v>
      </c>
      <c r="BB4" s="59">
        <f t="shared" ref="BB4:BB23" si="25">SUM(AZ4:BA4)</f>
        <v>399</v>
      </c>
      <c r="BC4" s="58">
        <v>2.0</v>
      </c>
      <c r="BD4" s="58">
        <v>92.0</v>
      </c>
      <c r="BE4" s="58">
        <v>1.0</v>
      </c>
      <c r="BF4" s="58">
        <v>50.0</v>
      </c>
      <c r="BG4" s="58">
        <v>1.0</v>
      </c>
      <c r="BH4" s="58">
        <v>50.0</v>
      </c>
      <c r="BI4" s="59">
        <f t="shared" ref="BI4:BI23" si="26">SUM(BD4,BF4,BH4)</f>
        <v>192</v>
      </c>
      <c r="BJ4" s="58">
        <v>121.0</v>
      </c>
      <c r="BK4" s="58">
        <v>71.0</v>
      </c>
      <c r="BL4" s="59">
        <f t="shared" ref="BL4:BL23" si="27">SUM(BJ4:BK4)</f>
        <v>192</v>
      </c>
      <c r="BM4" s="58">
        <v>2.0</v>
      </c>
      <c r="BN4" s="58">
        <v>76.0</v>
      </c>
      <c r="BO4" s="58">
        <v>1.0</v>
      </c>
      <c r="BP4" s="58">
        <v>49.0</v>
      </c>
      <c r="BQ4" s="58">
        <v>1.0</v>
      </c>
      <c r="BR4" s="58">
        <v>41.0</v>
      </c>
      <c r="BS4" s="59">
        <f t="shared" ref="BS4:BS23" si="28">SUM(BN4,BP4,BR4)</f>
        <v>166</v>
      </c>
      <c r="BT4" s="58">
        <v>96.0</v>
      </c>
      <c r="BU4" s="58">
        <v>70.0</v>
      </c>
      <c r="BV4" s="59">
        <f t="shared" ref="BV4:BV23" si="29">SUM(BT4:BU4)</f>
        <v>166</v>
      </c>
      <c r="BW4" s="60">
        <f t="shared" ref="BW4:BX4" si="4">SUM(BJ4+BT4)</f>
        <v>217</v>
      </c>
      <c r="BX4" s="60">
        <f t="shared" si="4"/>
        <v>141</v>
      </c>
      <c r="BY4" s="59">
        <f t="shared" ref="BY4:BY23" si="31">SUM(BI4,BS4)</f>
        <v>358</v>
      </c>
      <c r="BZ4" s="58">
        <v>581.0</v>
      </c>
      <c r="CA4" s="58">
        <v>453.0</v>
      </c>
      <c r="CB4" s="58">
        <v>377.0</v>
      </c>
      <c r="CC4" s="58">
        <v>283.0</v>
      </c>
      <c r="CD4" s="58">
        <v>102.0</v>
      </c>
      <c r="CE4" s="58">
        <v>75.0</v>
      </c>
      <c r="CF4" s="58">
        <v>4.0</v>
      </c>
      <c r="CG4" s="58">
        <v>2.0</v>
      </c>
      <c r="CH4" s="58">
        <v>196.0</v>
      </c>
      <c r="CI4" s="58">
        <v>159.0</v>
      </c>
      <c r="CJ4" s="58">
        <v>67.0</v>
      </c>
      <c r="CK4" s="58">
        <v>38.0</v>
      </c>
      <c r="CL4" s="58">
        <v>9.0</v>
      </c>
      <c r="CM4" s="58">
        <v>10.0</v>
      </c>
      <c r="CN4" s="61">
        <f t="shared" ref="CN4:CO4" si="5">SUM(BZ4,CB4,CD4,CF4,CH4,CJ4,CL4)</f>
        <v>1336</v>
      </c>
      <c r="CO4" s="61">
        <f t="shared" si="5"/>
        <v>1020</v>
      </c>
      <c r="CP4" s="61">
        <f t="shared" ref="CP4:CP23" si="33">SUM(CN4:CO4)</f>
        <v>2356</v>
      </c>
      <c r="CQ4" s="61">
        <f t="shared" ref="CQ4:CR4" si="6">SUM(Z4,AO4,AZ4,BW4)</f>
        <v>1336</v>
      </c>
      <c r="CR4" s="61">
        <f t="shared" si="6"/>
        <v>1020</v>
      </c>
      <c r="CS4" s="61">
        <f t="shared" ref="CS4:CS23" si="35">SUM(I4,M4,Q4,U4,Y4,AF4,AJ4,AN4,AU4,AY4,BI4,BS4)</f>
        <v>2356</v>
      </c>
      <c r="CT4" s="58">
        <v>589.0</v>
      </c>
      <c r="CU4" s="58">
        <v>471.0</v>
      </c>
      <c r="CV4" s="59">
        <f t="shared" ref="CV4:CV23" si="36">SUM(CT4+CU4)</f>
        <v>1060</v>
      </c>
      <c r="CW4" s="58">
        <v>105.0</v>
      </c>
      <c r="CX4" s="58">
        <v>87.0</v>
      </c>
      <c r="CY4" s="59">
        <f t="shared" ref="CY4:CY23" si="37">SUM(CW4+CX4)</f>
        <v>192</v>
      </c>
      <c r="CZ4" s="58">
        <v>219.0</v>
      </c>
      <c r="DA4" s="58">
        <v>146.0</v>
      </c>
      <c r="DB4" s="59">
        <f t="shared" ref="DB4:DB23" si="38">SUM(CZ4+DA4)</f>
        <v>365</v>
      </c>
      <c r="DC4" s="58">
        <v>33.0</v>
      </c>
      <c r="DD4" s="58">
        <v>29.0</v>
      </c>
      <c r="DE4" s="59">
        <f t="shared" ref="DE4:DE23" si="39">SUM(DC4+DD4)</f>
        <v>62</v>
      </c>
      <c r="DF4" s="58">
        <v>390.0</v>
      </c>
      <c r="DG4" s="58">
        <v>287.0</v>
      </c>
      <c r="DH4" s="59">
        <f t="shared" ref="DH4:DH23" si="40">SUM(DF4+DG4)</f>
        <v>677</v>
      </c>
      <c r="DI4" s="58">
        <v>0.0</v>
      </c>
      <c r="DJ4" s="58">
        <v>0.0</v>
      </c>
      <c r="DK4" s="59">
        <f t="shared" ref="DK4:DK23" si="41">SUM(DI4+DJ4)</f>
        <v>0</v>
      </c>
      <c r="DL4" s="59">
        <f t="shared" ref="DL4:DM4" si="7">SUM(CT4+CW4+CZ4+DC4+DF4+DI4)</f>
        <v>1336</v>
      </c>
      <c r="DM4" s="59">
        <f t="shared" si="7"/>
        <v>1020</v>
      </c>
      <c r="DN4" s="59">
        <f t="shared" ref="DN4:DN23" si="43">SUM(DL4:DM4)</f>
        <v>2356</v>
      </c>
      <c r="DO4" s="59"/>
      <c r="DP4" s="59">
        <f t="shared" ref="DP4:DQ4" si="8">SUM(CQ4-DL4)</f>
        <v>0</v>
      </c>
      <c r="DQ4" s="59">
        <f t="shared" si="8"/>
        <v>0</v>
      </c>
      <c r="DR4" s="59">
        <f t="shared" ref="DR4:DR50" si="45">SUM(CS4)</f>
        <v>2356</v>
      </c>
      <c r="DS4" s="59">
        <f t="shared" ref="DS4:DS50" si="46">SUM(CP4)</f>
        <v>2356</v>
      </c>
      <c r="DT4" s="59">
        <f t="shared" ref="DT4:DT50" si="47">SUM(CP4-CS4)</f>
        <v>0</v>
      </c>
      <c r="DU4" s="59">
        <f t="shared" ref="DU4:DU50" si="48">SUM(CP4-DN4)</f>
        <v>0</v>
      </c>
      <c r="DV4" s="59">
        <f t="shared" ref="DV4:DW4" si="9">SUM(CN4-CQ4)</f>
        <v>0</v>
      </c>
      <c r="DW4" s="59">
        <f t="shared" si="9"/>
        <v>0</v>
      </c>
      <c r="DX4" s="62" t="s">
        <v>70</v>
      </c>
      <c r="DY4" s="63"/>
    </row>
    <row r="5" ht="30.0" customHeight="1">
      <c r="A5" s="54">
        <v>2.0</v>
      </c>
      <c r="B5" s="55">
        <v>1004.0</v>
      </c>
      <c r="C5" s="64" t="s">
        <v>71</v>
      </c>
      <c r="D5" s="57" t="s">
        <v>68</v>
      </c>
      <c r="E5" s="54" t="s">
        <v>69</v>
      </c>
      <c r="F5" s="58">
        <v>3.0</v>
      </c>
      <c r="G5" s="65">
        <v>91.0</v>
      </c>
      <c r="H5" s="65">
        <v>82.0</v>
      </c>
      <c r="I5" s="59">
        <f t="shared" si="10"/>
        <v>173</v>
      </c>
      <c r="J5" s="58">
        <v>3.0</v>
      </c>
      <c r="K5" s="65">
        <v>101.0</v>
      </c>
      <c r="L5" s="65">
        <v>76.0</v>
      </c>
      <c r="M5" s="59">
        <f t="shared" si="11"/>
        <v>177</v>
      </c>
      <c r="N5" s="58">
        <v>3.0</v>
      </c>
      <c r="O5" s="65">
        <v>98.0</v>
      </c>
      <c r="P5" s="65">
        <v>63.0</v>
      </c>
      <c r="Q5" s="59">
        <f t="shared" si="12"/>
        <v>161</v>
      </c>
      <c r="R5" s="58">
        <v>3.0</v>
      </c>
      <c r="S5" s="65">
        <v>80.0</v>
      </c>
      <c r="T5" s="65">
        <v>67.0</v>
      </c>
      <c r="U5" s="59">
        <f t="shared" si="13"/>
        <v>147</v>
      </c>
      <c r="V5" s="58">
        <v>3.0</v>
      </c>
      <c r="W5" s="65">
        <v>82.0</v>
      </c>
      <c r="X5" s="65">
        <v>73.0</v>
      </c>
      <c r="Y5" s="59">
        <f t="shared" si="14"/>
        <v>155</v>
      </c>
      <c r="Z5" s="59">
        <f t="shared" ref="Z5:AA5" si="15">SUM(G5,K5,O5,S5,W5)</f>
        <v>452</v>
      </c>
      <c r="AA5" s="59">
        <f t="shared" si="15"/>
        <v>361</v>
      </c>
      <c r="AB5" s="59">
        <f t="shared" si="16"/>
        <v>813</v>
      </c>
      <c r="AC5" s="58">
        <v>3.0</v>
      </c>
      <c r="AD5" s="65">
        <v>71.0</v>
      </c>
      <c r="AE5" s="65">
        <v>59.0</v>
      </c>
      <c r="AF5" s="59">
        <f t="shared" si="17"/>
        <v>130</v>
      </c>
      <c r="AG5" s="58">
        <v>2.0</v>
      </c>
      <c r="AH5" s="65">
        <v>60.0</v>
      </c>
      <c r="AI5" s="65">
        <v>52.0</v>
      </c>
      <c r="AJ5" s="59">
        <f t="shared" si="18"/>
        <v>112</v>
      </c>
      <c r="AK5" s="58">
        <v>2.0</v>
      </c>
      <c r="AL5" s="65">
        <v>55.0</v>
      </c>
      <c r="AM5" s="65">
        <v>44.0</v>
      </c>
      <c r="AN5" s="59">
        <f t="shared" si="19"/>
        <v>99</v>
      </c>
      <c r="AO5" s="59">
        <f t="shared" ref="AO5:AP5" si="20">SUM(AD5,AH5,AL5)</f>
        <v>186</v>
      </c>
      <c r="AP5" s="59">
        <f t="shared" si="20"/>
        <v>155</v>
      </c>
      <c r="AQ5" s="59">
        <f t="shared" si="21"/>
        <v>341</v>
      </c>
      <c r="AR5" s="58">
        <v>2.0</v>
      </c>
      <c r="AS5" s="65">
        <v>63.0</v>
      </c>
      <c r="AT5" s="65">
        <v>43.0</v>
      </c>
      <c r="AU5" s="59">
        <f t="shared" si="22"/>
        <v>106</v>
      </c>
      <c r="AV5" s="58">
        <v>2.0</v>
      </c>
      <c r="AW5" s="65">
        <v>45.0</v>
      </c>
      <c r="AX5" s="65">
        <v>52.0</v>
      </c>
      <c r="AY5" s="59">
        <f t="shared" si="23"/>
        <v>97</v>
      </c>
      <c r="AZ5" s="59">
        <f t="shared" ref="AZ5:BA5" si="24">SUM(AS5,AW5)</f>
        <v>108</v>
      </c>
      <c r="BA5" s="59">
        <f t="shared" si="24"/>
        <v>95</v>
      </c>
      <c r="BB5" s="59">
        <f t="shared" si="25"/>
        <v>203</v>
      </c>
      <c r="BC5" s="58">
        <v>2.0</v>
      </c>
      <c r="BD5" s="65">
        <v>79.0</v>
      </c>
      <c r="BE5" s="65">
        <v>0.0</v>
      </c>
      <c r="BF5" s="58">
        <v>0.0</v>
      </c>
      <c r="BG5" s="65">
        <v>0.0</v>
      </c>
      <c r="BH5" s="65">
        <v>0.0</v>
      </c>
      <c r="BI5" s="59">
        <f t="shared" si="26"/>
        <v>79</v>
      </c>
      <c r="BJ5" s="58">
        <v>43.0</v>
      </c>
      <c r="BK5" s="58">
        <v>36.0</v>
      </c>
      <c r="BL5" s="59">
        <f t="shared" si="27"/>
        <v>79</v>
      </c>
      <c r="BM5" s="58">
        <v>2.0</v>
      </c>
      <c r="BN5" s="65">
        <v>73.0</v>
      </c>
      <c r="BO5" s="65">
        <v>0.0</v>
      </c>
      <c r="BP5" s="58">
        <v>0.0</v>
      </c>
      <c r="BQ5" s="65">
        <v>0.0</v>
      </c>
      <c r="BR5" s="65">
        <v>0.0</v>
      </c>
      <c r="BS5" s="59">
        <f t="shared" si="28"/>
        <v>73</v>
      </c>
      <c r="BT5" s="65">
        <v>41.0</v>
      </c>
      <c r="BU5" s="65">
        <v>32.0</v>
      </c>
      <c r="BV5" s="59">
        <f t="shared" si="29"/>
        <v>73</v>
      </c>
      <c r="BW5" s="60">
        <f t="shared" ref="BW5:BX5" si="30">SUM(BJ5+BT5)</f>
        <v>84</v>
      </c>
      <c r="BX5" s="60">
        <f t="shared" si="30"/>
        <v>68</v>
      </c>
      <c r="BY5" s="59">
        <f t="shared" si="31"/>
        <v>152</v>
      </c>
      <c r="BZ5" s="65">
        <v>367.0</v>
      </c>
      <c r="CA5" s="65">
        <v>338.0</v>
      </c>
      <c r="CB5" s="65">
        <v>254.0</v>
      </c>
      <c r="CC5" s="65">
        <v>194.0</v>
      </c>
      <c r="CD5" s="65">
        <v>50.0</v>
      </c>
      <c r="CE5" s="65">
        <v>41.0</v>
      </c>
      <c r="CF5" s="65">
        <v>4.0</v>
      </c>
      <c r="CG5" s="65">
        <v>3.0</v>
      </c>
      <c r="CH5" s="65">
        <v>130.0</v>
      </c>
      <c r="CI5" s="65">
        <v>92.0</v>
      </c>
      <c r="CJ5" s="65">
        <v>4.0</v>
      </c>
      <c r="CK5" s="65">
        <v>3.0</v>
      </c>
      <c r="CL5" s="65">
        <v>21.0</v>
      </c>
      <c r="CM5" s="65">
        <v>8.0</v>
      </c>
      <c r="CN5" s="61">
        <f t="shared" ref="CN5:CO5" si="32">SUM(BZ5,CB5,CD5,CF5,CH5,CJ5,CL5)</f>
        <v>830</v>
      </c>
      <c r="CO5" s="61">
        <f t="shared" si="32"/>
        <v>679</v>
      </c>
      <c r="CP5" s="61">
        <f t="shared" si="33"/>
        <v>1509</v>
      </c>
      <c r="CQ5" s="61">
        <f t="shared" ref="CQ5:CR5" si="34">SUM(Z5,AO5,AZ5,BW5)</f>
        <v>830</v>
      </c>
      <c r="CR5" s="61">
        <f t="shared" si="34"/>
        <v>679</v>
      </c>
      <c r="CS5" s="61">
        <f t="shared" si="35"/>
        <v>1509</v>
      </c>
      <c r="CT5" s="65">
        <v>432.0</v>
      </c>
      <c r="CU5" s="65">
        <v>367.0</v>
      </c>
      <c r="CV5" s="59">
        <f t="shared" si="36"/>
        <v>799</v>
      </c>
      <c r="CW5" s="65">
        <v>81.0</v>
      </c>
      <c r="CX5" s="65">
        <v>68.0</v>
      </c>
      <c r="CY5" s="59">
        <f t="shared" si="37"/>
        <v>149</v>
      </c>
      <c r="CZ5" s="65">
        <v>76.0</v>
      </c>
      <c r="DA5" s="65">
        <v>59.0</v>
      </c>
      <c r="DB5" s="59">
        <f t="shared" si="38"/>
        <v>135</v>
      </c>
      <c r="DC5" s="65">
        <v>28.0</v>
      </c>
      <c r="DD5" s="65">
        <v>16.0</v>
      </c>
      <c r="DE5" s="59">
        <f t="shared" si="39"/>
        <v>44</v>
      </c>
      <c r="DF5" s="65">
        <v>17.0</v>
      </c>
      <c r="DG5" s="65">
        <v>12.0</v>
      </c>
      <c r="DH5" s="59">
        <f t="shared" si="40"/>
        <v>29</v>
      </c>
      <c r="DI5" s="65">
        <v>196.0</v>
      </c>
      <c r="DJ5" s="65">
        <v>157.0</v>
      </c>
      <c r="DK5" s="59">
        <f t="shared" si="41"/>
        <v>353</v>
      </c>
      <c r="DL5" s="59">
        <f t="shared" ref="DL5:DM5" si="42">SUM(CT5+CW5+CZ5+DC5+DF5+DI5)</f>
        <v>830</v>
      </c>
      <c r="DM5" s="59">
        <f t="shared" si="42"/>
        <v>679</v>
      </c>
      <c r="DN5" s="59">
        <f t="shared" si="43"/>
        <v>1509</v>
      </c>
      <c r="DO5" s="59"/>
      <c r="DP5" s="59">
        <f t="shared" ref="DP5:DQ5" si="44">SUM(CQ5-DL5)</f>
        <v>0</v>
      </c>
      <c r="DQ5" s="59">
        <f t="shared" si="44"/>
        <v>0</v>
      </c>
      <c r="DR5" s="59">
        <f t="shared" si="45"/>
        <v>1509</v>
      </c>
      <c r="DS5" s="59">
        <f t="shared" si="46"/>
        <v>1509</v>
      </c>
      <c r="DT5" s="59">
        <f t="shared" si="47"/>
        <v>0</v>
      </c>
      <c r="DU5" s="59">
        <f t="shared" si="48"/>
        <v>0</v>
      </c>
      <c r="DV5" s="59">
        <f t="shared" ref="DV5:DW5" si="49">SUM(CN5-CQ5)</f>
        <v>0</v>
      </c>
      <c r="DW5" s="59">
        <f t="shared" si="49"/>
        <v>0</v>
      </c>
      <c r="DX5" s="62" t="s">
        <v>70</v>
      </c>
      <c r="DY5" s="63"/>
    </row>
    <row r="6" ht="21.0" customHeight="1">
      <c r="A6" s="54">
        <v>3.0</v>
      </c>
      <c r="B6" s="55">
        <v>1001.0</v>
      </c>
      <c r="C6" s="64" t="s">
        <v>72</v>
      </c>
      <c r="D6" s="57" t="s">
        <v>68</v>
      </c>
      <c r="E6" s="54" t="s">
        <v>69</v>
      </c>
      <c r="F6" s="58">
        <v>2.0</v>
      </c>
      <c r="G6" s="58">
        <v>63.0</v>
      </c>
      <c r="H6" s="58">
        <v>50.0</v>
      </c>
      <c r="I6" s="59">
        <f t="shared" si="10"/>
        <v>113</v>
      </c>
      <c r="J6" s="58">
        <v>2.0</v>
      </c>
      <c r="K6" s="58">
        <v>60.0</v>
      </c>
      <c r="L6" s="58">
        <v>62.0</v>
      </c>
      <c r="M6" s="59">
        <f t="shared" si="11"/>
        <v>122</v>
      </c>
      <c r="N6" s="58">
        <v>2.0</v>
      </c>
      <c r="O6" s="58">
        <v>55.0</v>
      </c>
      <c r="P6" s="58">
        <v>44.0</v>
      </c>
      <c r="Q6" s="59">
        <f t="shared" si="12"/>
        <v>99</v>
      </c>
      <c r="R6" s="58">
        <v>2.0</v>
      </c>
      <c r="S6" s="58">
        <v>51.0</v>
      </c>
      <c r="T6" s="58">
        <v>48.0</v>
      </c>
      <c r="U6" s="59">
        <f t="shared" si="13"/>
        <v>99</v>
      </c>
      <c r="V6" s="58">
        <v>2.0</v>
      </c>
      <c r="W6" s="58">
        <v>66.0</v>
      </c>
      <c r="X6" s="58">
        <v>42.0</v>
      </c>
      <c r="Y6" s="59">
        <f t="shared" si="14"/>
        <v>108</v>
      </c>
      <c r="Z6" s="59">
        <f t="shared" ref="Z6:AA6" si="50">SUM(G6,K6,O6,S6,W6)</f>
        <v>295</v>
      </c>
      <c r="AA6" s="59">
        <f t="shared" si="50"/>
        <v>246</v>
      </c>
      <c r="AB6" s="59">
        <f t="shared" si="16"/>
        <v>541</v>
      </c>
      <c r="AC6" s="58">
        <v>2.0</v>
      </c>
      <c r="AD6" s="58">
        <v>55.0</v>
      </c>
      <c r="AE6" s="58">
        <v>42.0</v>
      </c>
      <c r="AF6" s="59">
        <f t="shared" si="17"/>
        <v>97</v>
      </c>
      <c r="AG6" s="58">
        <v>1.0</v>
      </c>
      <c r="AH6" s="58">
        <v>38.0</v>
      </c>
      <c r="AI6" s="58">
        <v>25.0</v>
      </c>
      <c r="AJ6" s="59">
        <f t="shared" si="18"/>
        <v>63</v>
      </c>
      <c r="AK6" s="58">
        <v>1.0</v>
      </c>
      <c r="AL6" s="58">
        <v>34.0</v>
      </c>
      <c r="AM6" s="58">
        <v>32.0</v>
      </c>
      <c r="AN6" s="59">
        <f t="shared" si="19"/>
        <v>66</v>
      </c>
      <c r="AO6" s="59">
        <f t="shared" ref="AO6:AP6" si="51">SUM(AD6,AH6,AL6)</f>
        <v>127</v>
      </c>
      <c r="AP6" s="59">
        <f t="shared" si="51"/>
        <v>99</v>
      </c>
      <c r="AQ6" s="59">
        <f t="shared" si="21"/>
        <v>226</v>
      </c>
      <c r="AR6" s="58">
        <v>1.0</v>
      </c>
      <c r="AS6" s="58">
        <v>35.0</v>
      </c>
      <c r="AT6" s="58">
        <v>30.0</v>
      </c>
      <c r="AU6" s="59">
        <f t="shared" si="22"/>
        <v>65</v>
      </c>
      <c r="AV6" s="58">
        <v>1.0</v>
      </c>
      <c r="AW6" s="58">
        <v>33.0</v>
      </c>
      <c r="AX6" s="58">
        <v>29.0</v>
      </c>
      <c r="AY6" s="59">
        <f t="shared" si="23"/>
        <v>62</v>
      </c>
      <c r="AZ6" s="59">
        <f t="shared" ref="AZ6:BA6" si="52">SUM(AS6,AW6)</f>
        <v>68</v>
      </c>
      <c r="BA6" s="59">
        <f t="shared" si="52"/>
        <v>59</v>
      </c>
      <c r="BB6" s="59">
        <f t="shared" si="25"/>
        <v>127</v>
      </c>
      <c r="BC6" s="58">
        <v>1.0</v>
      </c>
      <c r="BD6" s="58">
        <v>41.0</v>
      </c>
      <c r="BE6" s="58">
        <v>0.0</v>
      </c>
      <c r="BF6" s="58">
        <v>0.0</v>
      </c>
      <c r="BG6" s="58">
        <v>0.0</v>
      </c>
      <c r="BH6" s="58">
        <v>0.0</v>
      </c>
      <c r="BI6" s="59">
        <f t="shared" si="26"/>
        <v>41</v>
      </c>
      <c r="BJ6" s="58">
        <v>22.0</v>
      </c>
      <c r="BK6" s="58">
        <v>19.0</v>
      </c>
      <c r="BL6" s="59">
        <f t="shared" si="27"/>
        <v>41</v>
      </c>
      <c r="BM6" s="58">
        <v>1.0</v>
      </c>
      <c r="BN6" s="58">
        <v>38.0</v>
      </c>
      <c r="BO6" s="58">
        <v>0.0</v>
      </c>
      <c r="BP6" s="58">
        <v>0.0</v>
      </c>
      <c r="BQ6" s="58">
        <v>0.0</v>
      </c>
      <c r="BR6" s="58">
        <v>0.0</v>
      </c>
      <c r="BS6" s="59">
        <f t="shared" si="28"/>
        <v>38</v>
      </c>
      <c r="BT6" s="58">
        <v>22.0</v>
      </c>
      <c r="BU6" s="58">
        <v>16.0</v>
      </c>
      <c r="BV6" s="59">
        <f t="shared" si="29"/>
        <v>38</v>
      </c>
      <c r="BW6" s="60">
        <f t="shared" ref="BW6:BX6" si="53">SUM(BJ6+BT6)</f>
        <v>44</v>
      </c>
      <c r="BX6" s="60">
        <f t="shared" si="53"/>
        <v>35</v>
      </c>
      <c r="BY6" s="59">
        <f t="shared" si="31"/>
        <v>79</v>
      </c>
      <c r="BZ6" s="58">
        <v>270.0</v>
      </c>
      <c r="CA6" s="58">
        <v>243.0</v>
      </c>
      <c r="CB6" s="58">
        <v>98.0</v>
      </c>
      <c r="CC6" s="58">
        <v>66.0</v>
      </c>
      <c r="CD6" s="58">
        <v>29.0</v>
      </c>
      <c r="CE6" s="58">
        <v>29.0</v>
      </c>
      <c r="CF6" s="58">
        <v>5.0</v>
      </c>
      <c r="CG6" s="58">
        <v>5.0</v>
      </c>
      <c r="CH6" s="58">
        <v>100.0</v>
      </c>
      <c r="CI6" s="58">
        <v>85.0</v>
      </c>
      <c r="CJ6" s="58">
        <v>28.0</v>
      </c>
      <c r="CK6" s="58">
        <v>10.0</v>
      </c>
      <c r="CL6" s="58">
        <v>4.0</v>
      </c>
      <c r="CM6" s="58">
        <v>1.0</v>
      </c>
      <c r="CN6" s="61">
        <f t="shared" ref="CN6:CO6" si="54">SUM(BZ6,CB6,CD6,CF6,CH6,CJ6,CL6)</f>
        <v>534</v>
      </c>
      <c r="CO6" s="61">
        <f t="shared" si="54"/>
        <v>439</v>
      </c>
      <c r="CP6" s="61">
        <f t="shared" si="33"/>
        <v>973</v>
      </c>
      <c r="CQ6" s="61">
        <f t="shared" ref="CQ6:CR6" si="55">SUM(Z6,AO6,AZ6,BW6)</f>
        <v>534</v>
      </c>
      <c r="CR6" s="61">
        <f t="shared" si="55"/>
        <v>439</v>
      </c>
      <c r="CS6" s="61">
        <f t="shared" si="35"/>
        <v>973</v>
      </c>
      <c r="CT6" s="58">
        <v>218.0</v>
      </c>
      <c r="CU6" s="58">
        <v>215.0</v>
      </c>
      <c r="CV6" s="59">
        <f t="shared" si="36"/>
        <v>433</v>
      </c>
      <c r="CW6" s="58">
        <v>69.0</v>
      </c>
      <c r="CX6" s="58">
        <v>58.0</v>
      </c>
      <c r="CY6" s="59">
        <f t="shared" si="37"/>
        <v>127</v>
      </c>
      <c r="CZ6" s="58">
        <v>22.0</v>
      </c>
      <c r="DA6" s="58">
        <v>19.0</v>
      </c>
      <c r="DB6" s="59">
        <f t="shared" si="38"/>
        <v>41</v>
      </c>
      <c r="DC6" s="58">
        <v>32.0</v>
      </c>
      <c r="DD6" s="58">
        <v>18.0</v>
      </c>
      <c r="DE6" s="59">
        <f t="shared" si="39"/>
        <v>50</v>
      </c>
      <c r="DF6" s="58">
        <v>5.0</v>
      </c>
      <c r="DG6" s="58">
        <v>5.0</v>
      </c>
      <c r="DH6" s="59">
        <f t="shared" si="40"/>
        <v>10</v>
      </c>
      <c r="DI6" s="58">
        <v>188.0</v>
      </c>
      <c r="DJ6" s="58">
        <v>124.0</v>
      </c>
      <c r="DK6" s="59">
        <f t="shared" si="41"/>
        <v>312</v>
      </c>
      <c r="DL6" s="59">
        <f t="shared" ref="DL6:DM6" si="56">SUM(CT6+CW6+CZ6+DC6+DF6+DI6)</f>
        <v>534</v>
      </c>
      <c r="DM6" s="59">
        <f t="shared" si="56"/>
        <v>439</v>
      </c>
      <c r="DN6" s="59">
        <f t="shared" si="43"/>
        <v>973</v>
      </c>
      <c r="DO6" s="59"/>
      <c r="DP6" s="59">
        <f t="shared" ref="DP6:DQ6" si="57">SUM(CQ6-DL6)</f>
        <v>0</v>
      </c>
      <c r="DQ6" s="59">
        <f t="shared" si="57"/>
        <v>0</v>
      </c>
      <c r="DR6" s="59">
        <f t="shared" si="45"/>
        <v>973</v>
      </c>
      <c r="DS6" s="59">
        <f t="shared" si="46"/>
        <v>973</v>
      </c>
      <c r="DT6" s="59">
        <f t="shared" si="47"/>
        <v>0</v>
      </c>
      <c r="DU6" s="59">
        <f t="shared" si="48"/>
        <v>0</v>
      </c>
      <c r="DV6" s="59">
        <f t="shared" ref="DV6:DW6" si="58">SUM(CN6-CQ6)</f>
        <v>0</v>
      </c>
      <c r="DW6" s="59">
        <f t="shared" si="58"/>
        <v>0</v>
      </c>
      <c r="DX6" s="62" t="s">
        <v>73</v>
      </c>
      <c r="DY6" s="63"/>
    </row>
    <row r="7" ht="21.0" customHeight="1">
      <c r="A7" s="66">
        <v>4.0</v>
      </c>
      <c r="B7" s="67">
        <v>1002.0</v>
      </c>
      <c r="C7" s="68" t="s">
        <v>74</v>
      </c>
      <c r="D7" s="69" t="s">
        <v>68</v>
      </c>
      <c r="E7" s="66" t="s">
        <v>69</v>
      </c>
      <c r="F7" s="70">
        <v>3.0</v>
      </c>
      <c r="G7" s="71">
        <v>67.0</v>
      </c>
      <c r="H7" s="71">
        <v>64.0</v>
      </c>
      <c r="I7" s="60">
        <f t="shared" si="10"/>
        <v>131</v>
      </c>
      <c r="J7" s="70">
        <v>3.0</v>
      </c>
      <c r="K7" s="71">
        <v>88.0</v>
      </c>
      <c r="L7" s="71">
        <v>58.0</v>
      </c>
      <c r="M7" s="60">
        <f t="shared" si="11"/>
        <v>146</v>
      </c>
      <c r="N7" s="70">
        <v>3.0</v>
      </c>
      <c r="O7" s="71">
        <v>84.0</v>
      </c>
      <c r="P7" s="71">
        <v>60.0</v>
      </c>
      <c r="Q7" s="60">
        <f t="shared" si="12"/>
        <v>144</v>
      </c>
      <c r="R7" s="70">
        <v>3.0</v>
      </c>
      <c r="S7" s="71">
        <v>76.0</v>
      </c>
      <c r="T7" s="71">
        <v>65.0</v>
      </c>
      <c r="U7" s="60">
        <f t="shared" si="13"/>
        <v>141</v>
      </c>
      <c r="V7" s="70">
        <v>3.0</v>
      </c>
      <c r="W7" s="71">
        <v>79.0</v>
      </c>
      <c r="X7" s="71">
        <v>59.0</v>
      </c>
      <c r="Y7" s="60">
        <f t="shared" si="14"/>
        <v>138</v>
      </c>
      <c r="Z7" s="60">
        <f t="shared" ref="Z7:AA7" si="59">SUM(G7,K7,O7,S7,W7)</f>
        <v>394</v>
      </c>
      <c r="AA7" s="60">
        <f t="shared" si="59"/>
        <v>306</v>
      </c>
      <c r="AB7" s="60">
        <f t="shared" si="16"/>
        <v>700</v>
      </c>
      <c r="AC7" s="70">
        <v>3.0</v>
      </c>
      <c r="AD7" s="71">
        <v>85.0</v>
      </c>
      <c r="AE7" s="71">
        <v>54.0</v>
      </c>
      <c r="AF7" s="60">
        <f t="shared" si="17"/>
        <v>139</v>
      </c>
      <c r="AG7" s="70">
        <v>3.0</v>
      </c>
      <c r="AH7" s="71">
        <v>83.0</v>
      </c>
      <c r="AI7" s="71">
        <v>63.0</v>
      </c>
      <c r="AJ7" s="60">
        <f t="shared" si="18"/>
        <v>146</v>
      </c>
      <c r="AK7" s="70">
        <v>3.0</v>
      </c>
      <c r="AL7" s="71">
        <v>71.0</v>
      </c>
      <c r="AM7" s="71">
        <v>58.0</v>
      </c>
      <c r="AN7" s="60">
        <f t="shared" si="19"/>
        <v>129</v>
      </c>
      <c r="AO7" s="60">
        <f t="shared" ref="AO7:AP7" si="60">SUM(AD7,AH7,AL7)</f>
        <v>239</v>
      </c>
      <c r="AP7" s="60">
        <f t="shared" si="60"/>
        <v>175</v>
      </c>
      <c r="AQ7" s="60">
        <f t="shared" si="21"/>
        <v>414</v>
      </c>
      <c r="AR7" s="70">
        <v>3.0</v>
      </c>
      <c r="AS7" s="71">
        <v>78.0</v>
      </c>
      <c r="AT7" s="71">
        <v>67.0</v>
      </c>
      <c r="AU7" s="60">
        <f t="shared" si="22"/>
        <v>145</v>
      </c>
      <c r="AV7" s="70">
        <v>3.0</v>
      </c>
      <c r="AW7" s="71">
        <v>84.0</v>
      </c>
      <c r="AX7" s="71">
        <v>57.0</v>
      </c>
      <c r="AY7" s="60">
        <f t="shared" si="23"/>
        <v>141</v>
      </c>
      <c r="AZ7" s="60">
        <f t="shared" ref="AZ7:BA7" si="61">SUM(AS7,AW7)</f>
        <v>162</v>
      </c>
      <c r="BA7" s="60">
        <f t="shared" si="61"/>
        <v>124</v>
      </c>
      <c r="BB7" s="60">
        <f t="shared" si="25"/>
        <v>286</v>
      </c>
      <c r="BC7" s="70">
        <v>2.0</v>
      </c>
      <c r="BD7" s="71">
        <v>80.0</v>
      </c>
      <c r="BE7" s="71">
        <v>1.0</v>
      </c>
      <c r="BF7" s="70">
        <v>38.0</v>
      </c>
      <c r="BG7" s="71">
        <v>1.0</v>
      </c>
      <c r="BH7" s="71">
        <v>47.0</v>
      </c>
      <c r="BI7" s="60">
        <f t="shared" si="26"/>
        <v>165</v>
      </c>
      <c r="BJ7" s="71">
        <v>92.0</v>
      </c>
      <c r="BK7" s="71">
        <v>73.0</v>
      </c>
      <c r="BL7" s="60">
        <f t="shared" si="27"/>
        <v>165</v>
      </c>
      <c r="BM7" s="70">
        <v>2.0</v>
      </c>
      <c r="BN7" s="71">
        <v>78.0</v>
      </c>
      <c r="BO7" s="71">
        <v>1.0</v>
      </c>
      <c r="BP7" s="70">
        <v>38.0</v>
      </c>
      <c r="BQ7" s="71">
        <v>1.0</v>
      </c>
      <c r="BR7" s="71">
        <v>41.0</v>
      </c>
      <c r="BS7" s="60">
        <f t="shared" si="28"/>
        <v>157</v>
      </c>
      <c r="BT7" s="71">
        <v>93.0</v>
      </c>
      <c r="BU7" s="71">
        <v>64.0</v>
      </c>
      <c r="BV7" s="60">
        <f t="shared" si="29"/>
        <v>157</v>
      </c>
      <c r="BW7" s="60">
        <f t="shared" ref="BW7:BX7" si="62">SUM(BJ7+BT7)</f>
        <v>185</v>
      </c>
      <c r="BX7" s="60">
        <f t="shared" si="62"/>
        <v>137</v>
      </c>
      <c r="BY7" s="60">
        <f t="shared" si="31"/>
        <v>322</v>
      </c>
      <c r="BZ7" s="71">
        <v>491.0</v>
      </c>
      <c r="CA7" s="71">
        <v>400.0</v>
      </c>
      <c r="CB7" s="71">
        <v>237.0</v>
      </c>
      <c r="CC7" s="71">
        <v>178.0</v>
      </c>
      <c r="CD7" s="71">
        <v>59.0</v>
      </c>
      <c r="CE7" s="71">
        <v>39.0</v>
      </c>
      <c r="CF7" s="71">
        <v>2.0</v>
      </c>
      <c r="CG7" s="71">
        <v>0.0</v>
      </c>
      <c r="CH7" s="71">
        <v>156.0</v>
      </c>
      <c r="CI7" s="71">
        <v>98.0</v>
      </c>
      <c r="CJ7" s="71">
        <v>29.0</v>
      </c>
      <c r="CK7" s="71">
        <v>19.0</v>
      </c>
      <c r="CL7" s="71">
        <v>6.0</v>
      </c>
      <c r="CM7" s="71">
        <v>8.0</v>
      </c>
      <c r="CN7" s="60">
        <f t="shared" ref="CN7:CO7" si="63">SUM(BZ7,CB7,CD7,CF7,CH7,CJ7,CL7)</f>
        <v>980</v>
      </c>
      <c r="CO7" s="60">
        <f t="shared" si="63"/>
        <v>742</v>
      </c>
      <c r="CP7" s="60">
        <f t="shared" si="33"/>
        <v>1722</v>
      </c>
      <c r="CQ7" s="60">
        <f t="shared" ref="CQ7:CR7" si="64">SUM(Z7,AO7,AZ7,BW7)</f>
        <v>980</v>
      </c>
      <c r="CR7" s="60">
        <f t="shared" si="64"/>
        <v>742</v>
      </c>
      <c r="CS7" s="60">
        <f t="shared" si="35"/>
        <v>1722</v>
      </c>
      <c r="CT7" s="71">
        <v>566.0</v>
      </c>
      <c r="CU7" s="71">
        <v>438.0</v>
      </c>
      <c r="CV7" s="60">
        <f t="shared" si="36"/>
        <v>1004</v>
      </c>
      <c r="CW7" s="71">
        <v>82.0</v>
      </c>
      <c r="CX7" s="71">
        <v>65.0</v>
      </c>
      <c r="CY7" s="60">
        <f t="shared" si="37"/>
        <v>147</v>
      </c>
      <c r="CZ7" s="71">
        <v>51.0</v>
      </c>
      <c r="DA7" s="71">
        <v>27.0</v>
      </c>
      <c r="DB7" s="60">
        <f t="shared" si="38"/>
        <v>78</v>
      </c>
      <c r="DC7" s="71">
        <v>14.0</v>
      </c>
      <c r="DD7" s="71">
        <v>15.0</v>
      </c>
      <c r="DE7" s="60">
        <f t="shared" si="39"/>
        <v>29</v>
      </c>
      <c r="DF7" s="71">
        <v>267.0</v>
      </c>
      <c r="DG7" s="71">
        <v>197.0</v>
      </c>
      <c r="DH7" s="60">
        <f t="shared" si="40"/>
        <v>464</v>
      </c>
      <c r="DI7" s="71">
        <v>0.0</v>
      </c>
      <c r="DJ7" s="71">
        <v>0.0</v>
      </c>
      <c r="DK7" s="60">
        <f t="shared" si="41"/>
        <v>0</v>
      </c>
      <c r="DL7" s="60">
        <f t="shared" ref="DL7:DM7" si="65">SUM(CT7+CW7+CZ7+DC7+DF7+DI7)</f>
        <v>980</v>
      </c>
      <c r="DM7" s="60">
        <f t="shared" si="65"/>
        <v>742</v>
      </c>
      <c r="DN7" s="60">
        <f t="shared" si="43"/>
        <v>1722</v>
      </c>
      <c r="DO7" s="60"/>
      <c r="DP7" s="60">
        <f t="shared" ref="DP7:DQ7" si="66">SUM(CQ7-DL7)</f>
        <v>0</v>
      </c>
      <c r="DQ7" s="60">
        <f t="shared" si="66"/>
        <v>0</v>
      </c>
      <c r="DR7" s="60">
        <f t="shared" si="45"/>
        <v>1722</v>
      </c>
      <c r="DS7" s="60">
        <f t="shared" si="46"/>
        <v>1722</v>
      </c>
      <c r="DT7" s="60">
        <f t="shared" si="47"/>
        <v>0</v>
      </c>
      <c r="DU7" s="60">
        <f t="shared" si="48"/>
        <v>0</v>
      </c>
      <c r="DV7" s="60">
        <f t="shared" ref="DV7:DW7" si="67">SUM(CN7-CQ7)</f>
        <v>0</v>
      </c>
      <c r="DW7" s="60">
        <f t="shared" si="67"/>
        <v>0</v>
      </c>
      <c r="DX7" s="72" t="s">
        <v>73</v>
      </c>
      <c r="DY7" s="73"/>
    </row>
    <row r="8" ht="21.0" customHeight="1">
      <c r="A8" s="54">
        <v>5.0</v>
      </c>
      <c r="B8" s="55">
        <v>1005.0</v>
      </c>
      <c r="C8" s="64" t="s">
        <v>75</v>
      </c>
      <c r="D8" s="57" t="s">
        <v>68</v>
      </c>
      <c r="E8" s="54" t="s">
        <v>69</v>
      </c>
      <c r="F8" s="58">
        <v>2.0</v>
      </c>
      <c r="G8" s="58">
        <v>58.0</v>
      </c>
      <c r="H8" s="58">
        <v>38.0</v>
      </c>
      <c r="I8" s="59">
        <f t="shared" si="10"/>
        <v>96</v>
      </c>
      <c r="J8" s="58">
        <v>2.0</v>
      </c>
      <c r="K8" s="58">
        <v>44.0</v>
      </c>
      <c r="L8" s="58">
        <v>48.0</v>
      </c>
      <c r="M8" s="59">
        <f t="shared" si="11"/>
        <v>92</v>
      </c>
      <c r="N8" s="58">
        <v>2.0</v>
      </c>
      <c r="O8" s="58">
        <v>53.0</v>
      </c>
      <c r="P8" s="58">
        <v>48.0</v>
      </c>
      <c r="Q8" s="59">
        <f t="shared" si="12"/>
        <v>101</v>
      </c>
      <c r="R8" s="58">
        <v>2.0</v>
      </c>
      <c r="S8" s="58">
        <v>50.0</v>
      </c>
      <c r="T8" s="58">
        <v>44.0</v>
      </c>
      <c r="U8" s="59">
        <f t="shared" si="13"/>
        <v>94</v>
      </c>
      <c r="V8" s="58">
        <v>2.0</v>
      </c>
      <c r="W8" s="58">
        <v>59.0</v>
      </c>
      <c r="X8" s="58">
        <v>41.0</v>
      </c>
      <c r="Y8" s="59">
        <f t="shared" si="14"/>
        <v>100</v>
      </c>
      <c r="Z8" s="59">
        <f t="shared" ref="Z8:AA8" si="68">SUM(G8,K8,O8,S8,W8)</f>
        <v>264</v>
      </c>
      <c r="AA8" s="59">
        <f t="shared" si="68"/>
        <v>219</v>
      </c>
      <c r="AB8" s="59">
        <f t="shared" si="16"/>
        <v>483</v>
      </c>
      <c r="AC8" s="58">
        <v>2.0</v>
      </c>
      <c r="AD8" s="58">
        <v>51.0</v>
      </c>
      <c r="AE8" s="58">
        <v>30.0</v>
      </c>
      <c r="AF8" s="59">
        <f t="shared" si="17"/>
        <v>81</v>
      </c>
      <c r="AG8" s="58">
        <v>2.0</v>
      </c>
      <c r="AH8" s="58">
        <v>48.0</v>
      </c>
      <c r="AI8" s="58">
        <v>43.0</v>
      </c>
      <c r="AJ8" s="59">
        <f t="shared" si="18"/>
        <v>91</v>
      </c>
      <c r="AK8" s="58">
        <v>2.0</v>
      </c>
      <c r="AL8" s="58">
        <v>47.0</v>
      </c>
      <c r="AM8" s="58">
        <v>54.0</v>
      </c>
      <c r="AN8" s="59">
        <f t="shared" si="19"/>
        <v>101</v>
      </c>
      <c r="AO8" s="59">
        <f t="shared" ref="AO8:AP8" si="69">SUM(AD8,AH8,AL8)</f>
        <v>146</v>
      </c>
      <c r="AP8" s="59">
        <f t="shared" si="69"/>
        <v>127</v>
      </c>
      <c r="AQ8" s="59">
        <f t="shared" si="21"/>
        <v>273</v>
      </c>
      <c r="AR8" s="58">
        <v>2.0</v>
      </c>
      <c r="AS8" s="58">
        <v>52.0</v>
      </c>
      <c r="AT8" s="58">
        <v>44.0</v>
      </c>
      <c r="AU8" s="59">
        <f t="shared" si="22"/>
        <v>96</v>
      </c>
      <c r="AV8" s="58">
        <v>2.0</v>
      </c>
      <c r="AW8" s="58">
        <v>53.0</v>
      </c>
      <c r="AX8" s="58">
        <v>55.0</v>
      </c>
      <c r="AY8" s="59">
        <f t="shared" si="23"/>
        <v>108</v>
      </c>
      <c r="AZ8" s="59">
        <f t="shared" ref="AZ8:BA8" si="70">SUM(AS8,AW8)</f>
        <v>105</v>
      </c>
      <c r="BA8" s="59">
        <f t="shared" si="70"/>
        <v>99</v>
      </c>
      <c r="BB8" s="59">
        <f t="shared" si="25"/>
        <v>204</v>
      </c>
      <c r="BC8" s="58">
        <v>1.0</v>
      </c>
      <c r="BD8" s="58">
        <v>51.0</v>
      </c>
      <c r="BE8" s="58">
        <v>1.0</v>
      </c>
      <c r="BF8" s="58">
        <v>44.0</v>
      </c>
      <c r="BG8" s="58">
        <v>0.0</v>
      </c>
      <c r="BH8" s="58">
        <v>0.0</v>
      </c>
      <c r="BI8" s="59">
        <f t="shared" si="26"/>
        <v>95</v>
      </c>
      <c r="BJ8" s="58">
        <v>58.0</v>
      </c>
      <c r="BK8" s="58">
        <v>37.0</v>
      </c>
      <c r="BL8" s="59">
        <f t="shared" si="27"/>
        <v>95</v>
      </c>
      <c r="BM8" s="58">
        <v>1.0</v>
      </c>
      <c r="BN8" s="58">
        <v>42.0</v>
      </c>
      <c r="BO8" s="58">
        <v>1.0</v>
      </c>
      <c r="BP8" s="58">
        <v>42.0</v>
      </c>
      <c r="BQ8" s="58">
        <v>0.0</v>
      </c>
      <c r="BR8" s="58">
        <v>0.0</v>
      </c>
      <c r="BS8" s="59">
        <f t="shared" si="28"/>
        <v>84</v>
      </c>
      <c r="BT8" s="58">
        <v>48.0</v>
      </c>
      <c r="BU8" s="58">
        <v>36.0</v>
      </c>
      <c r="BV8" s="59">
        <f t="shared" si="29"/>
        <v>84</v>
      </c>
      <c r="BW8" s="60">
        <f t="shared" ref="BW8:BX8" si="71">SUM(BJ8+BT8)</f>
        <v>106</v>
      </c>
      <c r="BX8" s="60">
        <f t="shared" si="71"/>
        <v>73</v>
      </c>
      <c r="BY8" s="59">
        <f t="shared" si="31"/>
        <v>179</v>
      </c>
      <c r="BZ8" s="58">
        <v>224.0</v>
      </c>
      <c r="CA8" s="58">
        <v>198.0</v>
      </c>
      <c r="CB8" s="58">
        <v>192.0</v>
      </c>
      <c r="CC8" s="58">
        <v>169.0</v>
      </c>
      <c r="CD8" s="58">
        <v>89.0</v>
      </c>
      <c r="CE8" s="58">
        <v>65.0</v>
      </c>
      <c r="CF8" s="58">
        <v>0.0</v>
      </c>
      <c r="CG8" s="58">
        <v>0.0</v>
      </c>
      <c r="CH8" s="58">
        <v>111.0</v>
      </c>
      <c r="CI8" s="58">
        <v>84.0</v>
      </c>
      <c r="CJ8" s="58">
        <v>4.0</v>
      </c>
      <c r="CK8" s="58">
        <v>1.0</v>
      </c>
      <c r="CL8" s="58">
        <v>1.0</v>
      </c>
      <c r="CM8" s="58">
        <v>1.0</v>
      </c>
      <c r="CN8" s="60">
        <f t="shared" ref="CN8:CO8" si="72">SUM(BZ8,CB8,CD8,CF8,CH8,CJ8,CL8)</f>
        <v>621</v>
      </c>
      <c r="CO8" s="61">
        <f t="shared" si="72"/>
        <v>518</v>
      </c>
      <c r="CP8" s="61">
        <f t="shared" si="33"/>
        <v>1139</v>
      </c>
      <c r="CQ8" s="61">
        <f t="shared" ref="CQ8:CR8" si="73">SUM(Z8,AO8,AZ8,BW8)</f>
        <v>621</v>
      </c>
      <c r="CR8" s="61">
        <f t="shared" si="73"/>
        <v>518</v>
      </c>
      <c r="CS8" s="61">
        <f t="shared" si="35"/>
        <v>1139</v>
      </c>
      <c r="CT8" s="58">
        <v>405.0</v>
      </c>
      <c r="CU8" s="58">
        <v>323.0</v>
      </c>
      <c r="CV8" s="59">
        <f t="shared" si="36"/>
        <v>728</v>
      </c>
      <c r="CW8" s="58">
        <v>39.0</v>
      </c>
      <c r="CX8" s="58">
        <v>48.0</v>
      </c>
      <c r="CY8" s="59">
        <f t="shared" si="37"/>
        <v>87</v>
      </c>
      <c r="CZ8" s="58">
        <v>15.0</v>
      </c>
      <c r="DA8" s="58">
        <v>21.0</v>
      </c>
      <c r="DB8" s="59">
        <f t="shared" si="38"/>
        <v>36</v>
      </c>
      <c r="DC8" s="58">
        <v>5.0</v>
      </c>
      <c r="DD8" s="58">
        <v>15.0</v>
      </c>
      <c r="DE8" s="59">
        <f t="shared" si="39"/>
        <v>20</v>
      </c>
      <c r="DF8" s="58">
        <v>157.0</v>
      </c>
      <c r="DG8" s="58">
        <v>111.0</v>
      </c>
      <c r="DH8" s="59">
        <f t="shared" si="40"/>
        <v>268</v>
      </c>
      <c r="DI8" s="58">
        <v>0.0</v>
      </c>
      <c r="DJ8" s="58">
        <v>0.0</v>
      </c>
      <c r="DK8" s="59">
        <f t="shared" si="41"/>
        <v>0</v>
      </c>
      <c r="DL8" s="59">
        <f t="shared" ref="DL8:DM8" si="74">SUM(CT8+CW8+CZ8+DC8+DF8+DI8)</f>
        <v>621</v>
      </c>
      <c r="DM8" s="59">
        <f t="shared" si="74"/>
        <v>518</v>
      </c>
      <c r="DN8" s="59">
        <f t="shared" si="43"/>
        <v>1139</v>
      </c>
      <c r="DO8" s="74"/>
      <c r="DP8" s="59">
        <f t="shared" ref="DP8:DQ8" si="75">SUM(CQ8-DL8)</f>
        <v>0</v>
      </c>
      <c r="DQ8" s="59">
        <f t="shared" si="75"/>
        <v>0</v>
      </c>
      <c r="DR8" s="59">
        <f t="shared" si="45"/>
        <v>1139</v>
      </c>
      <c r="DS8" s="59">
        <f t="shared" si="46"/>
        <v>1139</v>
      </c>
      <c r="DT8" s="59">
        <f t="shared" si="47"/>
        <v>0</v>
      </c>
      <c r="DU8" s="59">
        <f t="shared" si="48"/>
        <v>0</v>
      </c>
      <c r="DV8" s="59">
        <f t="shared" ref="DV8:DW8" si="76">SUM(CN8-CQ8)</f>
        <v>0</v>
      </c>
      <c r="DW8" s="59">
        <f t="shared" si="76"/>
        <v>0</v>
      </c>
      <c r="DX8" s="62" t="s">
        <v>73</v>
      </c>
      <c r="DY8" s="63"/>
    </row>
    <row r="9" ht="21.0" customHeight="1">
      <c r="A9" s="54">
        <v>6.0</v>
      </c>
      <c r="B9" s="55">
        <v>1043.0</v>
      </c>
      <c r="C9" s="64" t="s">
        <v>76</v>
      </c>
      <c r="D9" s="57" t="s">
        <v>68</v>
      </c>
      <c r="E9" s="54" t="s">
        <v>69</v>
      </c>
      <c r="F9" s="58">
        <v>2.0</v>
      </c>
      <c r="G9" s="58">
        <v>48.0</v>
      </c>
      <c r="H9" s="58">
        <v>32.0</v>
      </c>
      <c r="I9" s="59">
        <f t="shared" si="10"/>
        <v>80</v>
      </c>
      <c r="J9" s="58">
        <v>2.0</v>
      </c>
      <c r="K9" s="58">
        <v>40.0</v>
      </c>
      <c r="L9" s="58">
        <v>35.0</v>
      </c>
      <c r="M9" s="59">
        <f t="shared" si="11"/>
        <v>75</v>
      </c>
      <c r="N9" s="58">
        <v>2.0</v>
      </c>
      <c r="O9" s="58">
        <v>48.0</v>
      </c>
      <c r="P9" s="58">
        <v>32.0</v>
      </c>
      <c r="Q9" s="59">
        <f t="shared" si="12"/>
        <v>80</v>
      </c>
      <c r="R9" s="58">
        <v>2.0</v>
      </c>
      <c r="S9" s="58">
        <v>45.0</v>
      </c>
      <c r="T9" s="58">
        <v>30.0</v>
      </c>
      <c r="U9" s="59">
        <f t="shared" si="13"/>
        <v>75</v>
      </c>
      <c r="V9" s="58">
        <v>2.0</v>
      </c>
      <c r="W9" s="58">
        <v>45.0</v>
      </c>
      <c r="X9" s="58">
        <v>38.0</v>
      </c>
      <c r="Y9" s="59">
        <f t="shared" si="14"/>
        <v>83</v>
      </c>
      <c r="Z9" s="59">
        <f t="shared" ref="Z9:AA9" si="77">SUM(G9,K9,O9,S9,W9)</f>
        <v>226</v>
      </c>
      <c r="AA9" s="59">
        <f t="shared" si="77"/>
        <v>167</v>
      </c>
      <c r="AB9" s="59">
        <f t="shared" si="16"/>
        <v>393</v>
      </c>
      <c r="AC9" s="58">
        <v>2.0</v>
      </c>
      <c r="AD9" s="58">
        <v>48.0</v>
      </c>
      <c r="AE9" s="58">
        <v>33.0</v>
      </c>
      <c r="AF9" s="59">
        <f t="shared" si="17"/>
        <v>81</v>
      </c>
      <c r="AG9" s="58">
        <v>2.0</v>
      </c>
      <c r="AH9" s="58">
        <v>45.0</v>
      </c>
      <c r="AI9" s="58">
        <v>42.0</v>
      </c>
      <c r="AJ9" s="59">
        <f t="shared" si="18"/>
        <v>87</v>
      </c>
      <c r="AK9" s="58">
        <v>2.0</v>
      </c>
      <c r="AL9" s="58">
        <v>45.0</v>
      </c>
      <c r="AM9" s="58">
        <v>35.0</v>
      </c>
      <c r="AN9" s="59">
        <f t="shared" si="19"/>
        <v>80</v>
      </c>
      <c r="AO9" s="59">
        <f t="shared" ref="AO9:AP9" si="78">SUM(AD9,AH9,AL9)</f>
        <v>138</v>
      </c>
      <c r="AP9" s="59">
        <f t="shared" si="78"/>
        <v>110</v>
      </c>
      <c r="AQ9" s="59">
        <f t="shared" si="21"/>
        <v>248</v>
      </c>
      <c r="AR9" s="58">
        <v>2.0</v>
      </c>
      <c r="AS9" s="58">
        <v>50.0</v>
      </c>
      <c r="AT9" s="58">
        <v>30.0</v>
      </c>
      <c r="AU9" s="59">
        <f t="shared" si="22"/>
        <v>80</v>
      </c>
      <c r="AV9" s="58">
        <v>2.0</v>
      </c>
      <c r="AW9" s="58">
        <v>42.0</v>
      </c>
      <c r="AX9" s="58">
        <v>31.0</v>
      </c>
      <c r="AY9" s="59">
        <f t="shared" si="23"/>
        <v>73</v>
      </c>
      <c r="AZ9" s="59">
        <f t="shared" ref="AZ9:BA9" si="79">SUM(AS9,AW9)</f>
        <v>92</v>
      </c>
      <c r="BA9" s="59">
        <f t="shared" si="79"/>
        <v>61</v>
      </c>
      <c r="BB9" s="59">
        <f t="shared" si="25"/>
        <v>153</v>
      </c>
      <c r="BC9" s="58">
        <v>1.0</v>
      </c>
      <c r="BD9" s="58">
        <v>29.0</v>
      </c>
      <c r="BE9" s="58">
        <v>0.0</v>
      </c>
      <c r="BF9" s="58">
        <v>0.0</v>
      </c>
      <c r="BG9" s="58">
        <v>0.0</v>
      </c>
      <c r="BH9" s="58">
        <v>0.0</v>
      </c>
      <c r="BI9" s="59">
        <f t="shared" si="26"/>
        <v>29</v>
      </c>
      <c r="BJ9" s="58">
        <v>17.0</v>
      </c>
      <c r="BK9" s="58">
        <v>12.0</v>
      </c>
      <c r="BL9" s="59">
        <f t="shared" si="27"/>
        <v>29</v>
      </c>
      <c r="BM9" s="58">
        <v>1.0</v>
      </c>
      <c r="BN9" s="58">
        <v>36.0</v>
      </c>
      <c r="BO9" s="58">
        <v>0.0</v>
      </c>
      <c r="BP9" s="58">
        <v>0.0</v>
      </c>
      <c r="BQ9" s="58">
        <v>0.0</v>
      </c>
      <c r="BR9" s="58">
        <v>0.0</v>
      </c>
      <c r="BS9" s="59">
        <f t="shared" si="28"/>
        <v>36</v>
      </c>
      <c r="BT9" s="58">
        <v>22.0</v>
      </c>
      <c r="BU9" s="58">
        <v>14.0</v>
      </c>
      <c r="BV9" s="59">
        <f t="shared" si="29"/>
        <v>36</v>
      </c>
      <c r="BW9" s="60">
        <f t="shared" ref="BW9:BX9" si="80">SUM(BJ9+BT9)</f>
        <v>39</v>
      </c>
      <c r="BX9" s="60">
        <f t="shared" si="80"/>
        <v>26</v>
      </c>
      <c r="BY9" s="59">
        <f t="shared" si="31"/>
        <v>65</v>
      </c>
      <c r="BZ9" s="58">
        <v>275.0</v>
      </c>
      <c r="CA9" s="58">
        <v>223.0</v>
      </c>
      <c r="CB9" s="58">
        <v>81.0</v>
      </c>
      <c r="CC9" s="58">
        <v>40.0</v>
      </c>
      <c r="CD9" s="58">
        <v>17.0</v>
      </c>
      <c r="CE9" s="58">
        <v>14.0</v>
      </c>
      <c r="CF9" s="58">
        <v>0.0</v>
      </c>
      <c r="CG9" s="58">
        <v>0.0</v>
      </c>
      <c r="CH9" s="58">
        <v>107.0</v>
      </c>
      <c r="CI9" s="58">
        <v>75.0</v>
      </c>
      <c r="CJ9" s="58">
        <v>13.0</v>
      </c>
      <c r="CK9" s="58">
        <v>11.0</v>
      </c>
      <c r="CL9" s="58">
        <v>2.0</v>
      </c>
      <c r="CM9" s="58">
        <v>1.0</v>
      </c>
      <c r="CN9" s="60">
        <f t="shared" ref="CN9:CO9" si="81">SUM(BZ9,CB9,CD9,CF9,CH9,CJ9,CL9)</f>
        <v>495</v>
      </c>
      <c r="CO9" s="61">
        <f t="shared" si="81"/>
        <v>364</v>
      </c>
      <c r="CP9" s="61">
        <f t="shared" si="33"/>
        <v>859</v>
      </c>
      <c r="CQ9" s="61">
        <f t="shared" ref="CQ9:CR9" si="82">SUM(Z9,AO9,AZ9,BW9)</f>
        <v>495</v>
      </c>
      <c r="CR9" s="61">
        <f t="shared" si="82"/>
        <v>364</v>
      </c>
      <c r="CS9" s="61">
        <f t="shared" si="35"/>
        <v>859</v>
      </c>
      <c r="CT9" s="58">
        <v>130.0</v>
      </c>
      <c r="CU9" s="58">
        <v>100.0</v>
      </c>
      <c r="CV9" s="59">
        <f t="shared" si="36"/>
        <v>230</v>
      </c>
      <c r="CW9" s="58">
        <v>27.0</v>
      </c>
      <c r="CX9" s="58">
        <v>21.0</v>
      </c>
      <c r="CY9" s="59">
        <f t="shared" si="37"/>
        <v>48</v>
      </c>
      <c r="CZ9" s="58">
        <v>65.0</v>
      </c>
      <c r="DA9" s="58">
        <v>48.0</v>
      </c>
      <c r="DB9" s="59">
        <f t="shared" si="38"/>
        <v>113</v>
      </c>
      <c r="DC9" s="58">
        <v>18.0</v>
      </c>
      <c r="DD9" s="58">
        <v>14.0</v>
      </c>
      <c r="DE9" s="59">
        <f t="shared" si="39"/>
        <v>32</v>
      </c>
      <c r="DF9" s="58">
        <v>255.0</v>
      </c>
      <c r="DG9" s="58">
        <v>181.0</v>
      </c>
      <c r="DH9" s="59">
        <f t="shared" si="40"/>
        <v>436</v>
      </c>
      <c r="DI9" s="58">
        <v>0.0</v>
      </c>
      <c r="DJ9" s="58">
        <v>0.0</v>
      </c>
      <c r="DK9" s="59">
        <f t="shared" si="41"/>
        <v>0</v>
      </c>
      <c r="DL9" s="59">
        <f t="shared" ref="DL9:DM9" si="83">SUM(CT9+CW9+CZ9+DC9+DF9+DI9)</f>
        <v>495</v>
      </c>
      <c r="DM9" s="59">
        <f t="shared" si="83"/>
        <v>364</v>
      </c>
      <c r="DN9" s="59">
        <f t="shared" si="43"/>
        <v>859</v>
      </c>
      <c r="DO9" s="75"/>
      <c r="DP9" s="59">
        <f t="shared" ref="DP9:DQ9" si="84">SUM(CQ9-DL9)</f>
        <v>0</v>
      </c>
      <c r="DQ9" s="59">
        <f t="shared" si="84"/>
        <v>0</v>
      </c>
      <c r="DR9" s="59">
        <f t="shared" si="45"/>
        <v>859</v>
      </c>
      <c r="DS9" s="59">
        <f t="shared" si="46"/>
        <v>859</v>
      </c>
      <c r="DT9" s="59">
        <f t="shared" si="47"/>
        <v>0</v>
      </c>
      <c r="DU9" s="59">
        <f t="shared" si="48"/>
        <v>0</v>
      </c>
      <c r="DV9" s="59">
        <f t="shared" ref="DV9:DW9" si="85">SUM(CN9-CQ9)</f>
        <v>0</v>
      </c>
      <c r="DW9" s="59">
        <f t="shared" si="85"/>
        <v>0</v>
      </c>
      <c r="DX9" s="62" t="s">
        <v>73</v>
      </c>
      <c r="DY9" s="76"/>
    </row>
    <row r="10" ht="21.0" customHeight="1">
      <c r="A10" s="54">
        <v>7.0</v>
      </c>
      <c r="B10" s="55">
        <v>1042.0</v>
      </c>
      <c r="C10" s="64" t="s">
        <v>77</v>
      </c>
      <c r="D10" s="57" t="s">
        <v>68</v>
      </c>
      <c r="E10" s="54" t="s">
        <v>69</v>
      </c>
      <c r="F10" s="58">
        <v>1.0</v>
      </c>
      <c r="G10" s="58">
        <v>24.0</v>
      </c>
      <c r="H10" s="58">
        <v>25.0</v>
      </c>
      <c r="I10" s="59">
        <f t="shared" si="10"/>
        <v>49</v>
      </c>
      <c r="J10" s="58">
        <v>1.0</v>
      </c>
      <c r="K10" s="58">
        <v>34.0</v>
      </c>
      <c r="L10" s="58">
        <v>16.0</v>
      </c>
      <c r="M10" s="59">
        <f t="shared" si="11"/>
        <v>50</v>
      </c>
      <c r="N10" s="58">
        <v>1.0</v>
      </c>
      <c r="O10" s="58">
        <v>21.0</v>
      </c>
      <c r="P10" s="58">
        <v>17.0</v>
      </c>
      <c r="Q10" s="59">
        <f t="shared" si="12"/>
        <v>38</v>
      </c>
      <c r="R10" s="58">
        <v>1.0</v>
      </c>
      <c r="S10" s="58">
        <v>28.0</v>
      </c>
      <c r="T10" s="58">
        <v>13.0</v>
      </c>
      <c r="U10" s="59">
        <f t="shared" si="13"/>
        <v>41</v>
      </c>
      <c r="V10" s="58">
        <v>1.0</v>
      </c>
      <c r="W10" s="58">
        <v>23.0</v>
      </c>
      <c r="X10" s="58">
        <v>16.0</v>
      </c>
      <c r="Y10" s="59">
        <f t="shared" si="14"/>
        <v>39</v>
      </c>
      <c r="Z10" s="59">
        <f t="shared" ref="Z10:AA10" si="86">SUM(G10,K10,O10,S10,W10)</f>
        <v>130</v>
      </c>
      <c r="AA10" s="59">
        <f t="shared" si="86"/>
        <v>87</v>
      </c>
      <c r="AB10" s="59">
        <f t="shared" si="16"/>
        <v>217</v>
      </c>
      <c r="AC10" s="58">
        <v>1.0</v>
      </c>
      <c r="AD10" s="58">
        <v>25.0</v>
      </c>
      <c r="AE10" s="58">
        <v>13.0</v>
      </c>
      <c r="AF10" s="59">
        <f t="shared" si="17"/>
        <v>38</v>
      </c>
      <c r="AG10" s="58">
        <v>1.0</v>
      </c>
      <c r="AH10" s="58">
        <v>27.0</v>
      </c>
      <c r="AI10" s="58">
        <v>10.0</v>
      </c>
      <c r="AJ10" s="59">
        <f t="shared" si="18"/>
        <v>37</v>
      </c>
      <c r="AK10" s="58">
        <v>1.0</v>
      </c>
      <c r="AL10" s="58">
        <v>22.0</v>
      </c>
      <c r="AM10" s="58">
        <v>20.0</v>
      </c>
      <c r="AN10" s="59">
        <f t="shared" si="19"/>
        <v>42</v>
      </c>
      <c r="AO10" s="59">
        <f t="shared" ref="AO10:AP10" si="87">SUM(AD10,AH10,AL10)</f>
        <v>74</v>
      </c>
      <c r="AP10" s="59">
        <f t="shared" si="87"/>
        <v>43</v>
      </c>
      <c r="AQ10" s="59">
        <f t="shared" si="21"/>
        <v>117</v>
      </c>
      <c r="AR10" s="58">
        <v>1.0</v>
      </c>
      <c r="AS10" s="58">
        <v>19.0</v>
      </c>
      <c r="AT10" s="58">
        <v>20.0</v>
      </c>
      <c r="AU10" s="59">
        <f t="shared" si="22"/>
        <v>39</v>
      </c>
      <c r="AV10" s="58">
        <v>1.0</v>
      </c>
      <c r="AW10" s="58">
        <v>20.0</v>
      </c>
      <c r="AX10" s="58">
        <v>15.0</v>
      </c>
      <c r="AY10" s="59">
        <f t="shared" si="23"/>
        <v>35</v>
      </c>
      <c r="AZ10" s="59">
        <f t="shared" ref="AZ10:BA10" si="88">SUM(AS10,AW10)</f>
        <v>39</v>
      </c>
      <c r="BA10" s="59">
        <f t="shared" si="88"/>
        <v>35</v>
      </c>
      <c r="BB10" s="59">
        <f t="shared" si="25"/>
        <v>74</v>
      </c>
      <c r="BC10" s="58">
        <v>1.0</v>
      </c>
      <c r="BD10" s="58">
        <v>10.0</v>
      </c>
      <c r="BE10" s="58">
        <v>0.0</v>
      </c>
      <c r="BF10" s="58">
        <v>0.0</v>
      </c>
      <c r="BG10" s="58">
        <v>0.0</v>
      </c>
      <c r="BH10" s="58">
        <v>0.0</v>
      </c>
      <c r="BI10" s="59">
        <f t="shared" si="26"/>
        <v>10</v>
      </c>
      <c r="BJ10" s="58">
        <v>4.0</v>
      </c>
      <c r="BK10" s="58">
        <v>6.0</v>
      </c>
      <c r="BL10" s="59">
        <f t="shared" si="27"/>
        <v>10</v>
      </c>
      <c r="BM10" s="58">
        <v>1.0</v>
      </c>
      <c r="BN10" s="58">
        <v>11.0</v>
      </c>
      <c r="BO10" s="58">
        <v>0.0</v>
      </c>
      <c r="BP10" s="58">
        <v>0.0</v>
      </c>
      <c r="BQ10" s="58">
        <v>0.0</v>
      </c>
      <c r="BR10" s="58">
        <v>0.0</v>
      </c>
      <c r="BS10" s="59">
        <f t="shared" si="28"/>
        <v>11</v>
      </c>
      <c r="BT10" s="58">
        <v>4.0</v>
      </c>
      <c r="BU10" s="58">
        <v>7.0</v>
      </c>
      <c r="BV10" s="59">
        <f t="shared" si="29"/>
        <v>11</v>
      </c>
      <c r="BW10" s="60">
        <f t="shared" ref="BW10:BX10" si="89">SUM(BJ10+BT10)</f>
        <v>8</v>
      </c>
      <c r="BX10" s="60">
        <f t="shared" si="89"/>
        <v>13</v>
      </c>
      <c r="BY10" s="59">
        <f t="shared" si="31"/>
        <v>21</v>
      </c>
      <c r="BZ10" s="58">
        <v>100.0</v>
      </c>
      <c r="CA10" s="58">
        <v>81.0</v>
      </c>
      <c r="CB10" s="58">
        <v>32.0</v>
      </c>
      <c r="CC10" s="58">
        <v>23.0</v>
      </c>
      <c r="CD10" s="58">
        <v>9.0</v>
      </c>
      <c r="CE10" s="58">
        <v>6.0</v>
      </c>
      <c r="CF10" s="58">
        <v>0.0</v>
      </c>
      <c r="CG10" s="58">
        <v>0.0</v>
      </c>
      <c r="CH10" s="58">
        <v>60.0</v>
      </c>
      <c r="CI10" s="58">
        <v>34.0</v>
      </c>
      <c r="CJ10" s="58">
        <v>48.0</v>
      </c>
      <c r="CK10" s="58">
        <v>31.0</v>
      </c>
      <c r="CL10" s="58">
        <v>2.0</v>
      </c>
      <c r="CM10" s="58">
        <v>3.0</v>
      </c>
      <c r="CN10" s="60">
        <f t="shared" ref="CN10:CO10" si="90">SUM(BZ10,CB10,CD10,CF10,CH10,CJ10,CL10)</f>
        <v>251</v>
      </c>
      <c r="CO10" s="61">
        <f t="shared" si="90"/>
        <v>178</v>
      </c>
      <c r="CP10" s="61">
        <f t="shared" si="33"/>
        <v>429</v>
      </c>
      <c r="CQ10" s="61">
        <f t="shared" ref="CQ10:CR10" si="91">SUM(Z10,AO10,AZ10,BW10)</f>
        <v>251</v>
      </c>
      <c r="CR10" s="61">
        <f t="shared" si="91"/>
        <v>178</v>
      </c>
      <c r="CS10" s="61">
        <f t="shared" si="35"/>
        <v>429</v>
      </c>
      <c r="CT10" s="58">
        <v>42.0</v>
      </c>
      <c r="CU10" s="58">
        <v>42.0</v>
      </c>
      <c r="CV10" s="59">
        <f t="shared" si="36"/>
        <v>84</v>
      </c>
      <c r="CW10" s="58">
        <v>7.0</v>
      </c>
      <c r="CX10" s="58">
        <v>5.0</v>
      </c>
      <c r="CY10" s="59">
        <f t="shared" si="37"/>
        <v>12</v>
      </c>
      <c r="CZ10" s="58">
        <v>43.0</v>
      </c>
      <c r="DA10" s="58">
        <v>19.0</v>
      </c>
      <c r="DB10" s="59">
        <f t="shared" si="38"/>
        <v>62</v>
      </c>
      <c r="DC10" s="58">
        <v>9.0</v>
      </c>
      <c r="DD10" s="58">
        <v>6.0</v>
      </c>
      <c r="DE10" s="59">
        <f t="shared" si="39"/>
        <v>15</v>
      </c>
      <c r="DF10" s="58">
        <v>150.0</v>
      </c>
      <c r="DG10" s="58">
        <v>106.0</v>
      </c>
      <c r="DH10" s="59">
        <f t="shared" si="40"/>
        <v>256</v>
      </c>
      <c r="DI10" s="58">
        <v>0.0</v>
      </c>
      <c r="DJ10" s="58">
        <v>0.0</v>
      </c>
      <c r="DK10" s="59">
        <f t="shared" si="41"/>
        <v>0</v>
      </c>
      <c r="DL10" s="59">
        <f t="shared" ref="DL10:DM10" si="92">SUM(CT10+CW10+CZ10+DC10+DF10+DI10)</f>
        <v>251</v>
      </c>
      <c r="DM10" s="59">
        <f t="shared" si="92"/>
        <v>178</v>
      </c>
      <c r="DN10" s="59">
        <f t="shared" si="43"/>
        <v>429</v>
      </c>
      <c r="DO10" s="75"/>
      <c r="DP10" s="59">
        <f t="shared" ref="DP10:DQ10" si="93">SUM(CQ10-DL10)</f>
        <v>0</v>
      </c>
      <c r="DQ10" s="59">
        <f t="shared" si="93"/>
        <v>0</v>
      </c>
      <c r="DR10" s="59">
        <f t="shared" si="45"/>
        <v>429</v>
      </c>
      <c r="DS10" s="59">
        <f t="shared" si="46"/>
        <v>429</v>
      </c>
      <c r="DT10" s="59">
        <f t="shared" si="47"/>
        <v>0</v>
      </c>
      <c r="DU10" s="59">
        <f t="shared" si="48"/>
        <v>0</v>
      </c>
      <c r="DV10" s="59">
        <f t="shared" ref="DV10:DW10" si="94">SUM(CN10-CQ10)</f>
        <v>0</v>
      </c>
      <c r="DW10" s="59">
        <f t="shared" si="94"/>
        <v>0</v>
      </c>
      <c r="DX10" s="62" t="s">
        <v>78</v>
      </c>
      <c r="DY10" s="63" t="s">
        <v>79</v>
      </c>
    </row>
    <row r="11" ht="21.0" customHeight="1">
      <c r="A11" s="54">
        <v>8.0</v>
      </c>
      <c r="B11" s="55">
        <v>1024.0</v>
      </c>
      <c r="C11" s="64" t="s">
        <v>80</v>
      </c>
      <c r="D11" s="57" t="s">
        <v>68</v>
      </c>
      <c r="E11" s="54" t="s">
        <v>69</v>
      </c>
      <c r="F11" s="58">
        <v>1.0</v>
      </c>
      <c r="G11" s="58">
        <v>44.0</v>
      </c>
      <c r="H11" s="58">
        <v>38.0</v>
      </c>
      <c r="I11" s="59">
        <f t="shared" si="10"/>
        <v>82</v>
      </c>
      <c r="J11" s="58">
        <v>2.0</v>
      </c>
      <c r="K11" s="58">
        <v>47.0</v>
      </c>
      <c r="L11" s="58">
        <v>49.0</v>
      </c>
      <c r="M11" s="59">
        <f t="shared" si="11"/>
        <v>96</v>
      </c>
      <c r="N11" s="58">
        <v>2.0</v>
      </c>
      <c r="O11" s="58">
        <v>58.0</v>
      </c>
      <c r="P11" s="58">
        <v>35.0</v>
      </c>
      <c r="Q11" s="59">
        <f t="shared" si="12"/>
        <v>93</v>
      </c>
      <c r="R11" s="58">
        <v>2.0</v>
      </c>
      <c r="S11" s="58">
        <v>47.0</v>
      </c>
      <c r="T11" s="58">
        <v>40.0</v>
      </c>
      <c r="U11" s="59">
        <f t="shared" si="13"/>
        <v>87</v>
      </c>
      <c r="V11" s="58">
        <v>2.0</v>
      </c>
      <c r="W11" s="58">
        <v>58.0</v>
      </c>
      <c r="X11" s="58">
        <v>39.0</v>
      </c>
      <c r="Y11" s="59">
        <f t="shared" si="14"/>
        <v>97</v>
      </c>
      <c r="Z11" s="59">
        <f t="shared" ref="Z11:AA11" si="95">SUM(G11,K11,O11,S11,W11)</f>
        <v>254</v>
      </c>
      <c r="AA11" s="59">
        <f t="shared" si="95"/>
        <v>201</v>
      </c>
      <c r="AB11" s="59">
        <f t="shared" si="16"/>
        <v>455</v>
      </c>
      <c r="AC11" s="58">
        <v>2.0</v>
      </c>
      <c r="AD11" s="58">
        <v>57.0</v>
      </c>
      <c r="AE11" s="58">
        <v>33.0</v>
      </c>
      <c r="AF11" s="59">
        <f t="shared" si="17"/>
        <v>90</v>
      </c>
      <c r="AG11" s="58">
        <v>1.0</v>
      </c>
      <c r="AH11" s="58">
        <v>28.0</v>
      </c>
      <c r="AI11" s="58">
        <v>19.0</v>
      </c>
      <c r="AJ11" s="59">
        <f t="shared" si="18"/>
        <v>47</v>
      </c>
      <c r="AK11" s="58">
        <v>1.0</v>
      </c>
      <c r="AL11" s="58">
        <v>34.0</v>
      </c>
      <c r="AM11" s="58">
        <v>18.0</v>
      </c>
      <c r="AN11" s="59">
        <f t="shared" si="19"/>
        <v>52</v>
      </c>
      <c r="AO11" s="59">
        <f t="shared" ref="AO11:AP11" si="96">SUM(AD11,AH11,AL11)</f>
        <v>119</v>
      </c>
      <c r="AP11" s="59">
        <f t="shared" si="96"/>
        <v>70</v>
      </c>
      <c r="AQ11" s="59">
        <f t="shared" si="21"/>
        <v>189</v>
      </c>
      <c r="AR11" s="58">
        <v>1.0</v>
      </c>
      <c r="AS11" s="58">
        <v>31.0</v>
      </c>
      <c r="AT11" s="58">
        <v>23.0</v>
      </c>
      <c r="AU11" s="59">
        <f t="shared" si="22"/>
        <v>54</v>
      </c>
      <c r="AV11" s="58">
        <v>1.0</v>
      </c>
      <c r="AW11" s="58">
        <v>27.0</v>
      </c>
      <c r="AX11" s="58">
        <v>18.0</v>
      </c>
      <c r="AY11" s="59">
        <f t="shared" si="23"/>
        <v>45</v>
      </c>
      <c r="AZ11" s="59">
        <f t="shared" ref="AZ11:BA11" si="97">SUM(AS11,AW11)</f>
        <v>58</v>
      </c>
      <c r="BA11" s="59">
        <f t="shared" si="97"/>
        <v>41</v>
      </c>
      <c r="BB11" s="59">
        <f t="shared" si="25"/>
        <v>99</v>
      </c>
      <c r="BC11" s="58">
        <v>1.0</v>
      </c>
      <c r="BD11" s="58">
        <v>32.0</v>
      </c>
      <c r="BE11" s="58">
        <v>0.0</v>
      </c>
      <c r="BF11" s="58">
        <v>0.0</v>
      </c>
      <c r="BG11" s="58">
        <v>0.0</v>
      </c>
      <c r="BH11" s="58">
        <v>0.0</v>
      </c>
      <c r="BI11" s="59">
        <f t="shared" si="26"/>
        <v>32</v>
      </c>
      <c r="BJ11" s="58">
        <v>19.0</v>
      </c>
      <c r="BK11" s="58">
        <v>13.0</v>
      </c>
      <c r="BL11" s="59">
        <f t="shared" si="27"/>
        <v>32</v>
      </c>
      <c r="BM11" s="58">
        <v>1.0</v>
      </c>
      <c r="BN11" s="58">
        <v>14.0</v>
      </c>
      <c r="BO11" s="58">
        <v>0.0</v>
      </c>
      <c r="BP11" s="58">
        <v>0.0</v>
      </c>
      <c r="BQ11" s="58">
        <v>0.0</v>
      </c>
      <c r="BR11" s="58">
        <v>0.0</v>
      </c>
      <c r="BS11" s="59">
        <f t="shared" si="28"/>
        <v>14</v>
      </c>
      <c r="BT11" s="58">
        <v>10.0</v>
      </c>
      <c r="BU11" s="58">
        <v>4.0</v>
      </c>
      <c r="BV11" s="59">
        <f t="shared" si="29"/>
        <v>14</v>
      </c>
      <c r="BW11" s="60">
        <f t="shared" ref="BW11:BX11" si="98">SUM(BJ11+BT11)</f>
        <v>29</v>
      </c>
      <c r="BX11" s="60">
        <f t="shared" si="98"/>
        <v>17</v>
      </c>
      <c r="BY11" s="59">
        <f t="shared" si="31"/>
        <v>46</v>
      </c>
      <c r="BZ11" s="58">
        <v>187.0</v>
      </c>
      <c r="CA11" s="58">
        <v>138.0</v>
      </c>
      <c r="CB11" s="58">
        <v>108.0</v>
      </c>
      <c r="CC11" s="58">
        <v>68.0</v>
      </c>
      <c r="CD11" s="58">
        <v>39.0</v>
      </c>
      <c r="CE11" s="58">
        <v>35.0</v>
      </c>
      <c r="CF11" s="58">
        <v>1.0</v>
      </c>
      <c r="CG11" s="58">
        <v>0.0</v>
      </c>
      <c r="CH11" s="58">
        <v>88.0</v>
      </c>
      <c r="CI11" s="58">
        <v>53.0</v>
      </c>
      <c r="CJ11" s="58">
        <v>35.0</v>
      </c>
      <c r="CK11" s="58">
        <v>35.0</v>
      </c>
      <c r="CL11" s="58">
        <v>2.0</v>
      </c>
      <c r="CM11" s="58">
        <v>0.0</v>
      </c>
      <c r="CN11" s="60">
        <f t="shared" ref="CN11:CO11" si="99">SUM(BZ11,CB11,CD11,CF11,CH11,CJ11,CL11)</f>
        <v>460</v>
      </c>
      <c r="CO11" s="61">
        <f t="shared" si="99"/>
        <v>329</v>
      </c>
      <c r="CP11" s="61">
        <f t="shared" si="33"/>
        <v>789</v>
      </c>
      <c r="CQ11" s="61">
        <f t="shared" ref="CQ11:CR11" si="100">SUM(Z11,AO11,AZ11,BW11)</f>
        <v>460</v>
      </c>
      <c r="CR11" s="61">
        <f t="shared" si="100"/>
        <v>329</v>
      </c>
      <c r="CS11" s="61">
        <f t="shared" si="35"/>
        <v>789</v>
      </c>
      <c r="CT11" s="58">
        <v>132.0</v>
      </c>
      <c r="CU11" s="58">
        <v>94.0</v>
      </c>
      <c r="CV11" s="59">
        <f t="shared" si="36"/>
        <v>226</v>
      </c>
      <c r="CW11" s="58">
        <v>32.0</v>
      </c>
      <c r="CX11" s="58">
        <v>24.0</v>
      </c>
      <c r="CY11" s="59">
        <f t="shared" si="37"/>
        <v>56</v>
      </c>
      <c r="CZ11" s="58">
        <v>168.0</v>
      </c>
      <c r="DA11" s="58">
        <v>124.0</v>
      </c>
      <c r="DB11" s="59">
        <f t="shared" si="38"/>
        <v>292</v>
      </c>
      <c r="DC11" s="58">
        <v>6.0</v>
      </c>
      <c r="DD11" s="58">
        <v>6.0</v>
      </c>
      <c r="DE11" s="59">
        <f t="shared" si="39"/>
        <v>12</v>
      </c>
      <c r="DF11" s="58">
        <v>122.0</v>
      </c>
      <c r="DG11" s="58">
        <v>81.0</v>
      </c>
      <c r="DH11" s="59">
        <f t="shared" si="40"/>
        <v>203</v>
      </c>
      <c r="DI11" s="58">
        <v>0.0</v>
      </c>
      <c r="DJ11" s="58">
        <v>0.0</v>
      </c>
      <c r="DK11" s="59">
        <f t="shared" si="41"/>
        <v>0</v>
      </c>
      <c r="DL11" s="59">
        <f t="shared" ref="DL11:DM11" si="101">SUM(CT11+CW11+CZ11+DC11+DF11+DI11)</f>
        <v>460</v>
      </c>
      <c r="DM11" s="59">
        <f t="shared" si="101"/>
        <v>329</v>
      </c>
      <c r="DN11" s="59">
        <f t="shared" si="43"/>
        <v>789</v>
      </c>
      <c r="DO11" s="75"/>
      <c r="DP11" s="59">
        <f t="shared" ref="DP11:DQ11" si="102">SUM(CQ11-DL11)</f>
        <v>0</v>
      </c>
      <c r="DQ11" s="59">
        <f t="shared" si="102"/>
        <v>0</v>
      </c>
      <c r="DR11" s="59">
        <f t="shared" si="45"/>
        <v>789</v>
      </c>
      <c r="DS11" s="59">
        <f t="shared" si="46"/>
        <v>789</v>
      </c>
      <c r="DT11" s="59">
        <f t="shared" si="47"/>
        <v>0</v>
      </c>
      <c r="DU11" s="59">
        <f t="shared" si="48"/>
        <v>0</v>
      </c>
      <c r="DV11" s="59">
        <f t="shared" ref="DV11:DW11" si="103">SUM(CN11-CQ11)</f>
        <v>0</v>
      </c>
      <c r="DW11" s="59">
        <f t="shared" si="103"/>
        <v>0</v>
      </c>
      <c r="DX11" s="62" t="s">
        <v>78</v>
      </c>
      <c r="DY11" s="63"/>
    </row>
    <row r="12" ht="21.0" customHeight="1">
      <c r="A12" s="77">
        <v>9.0</v>
      </c>
      <c r="B12" s="78">
        <v>1023.0</v>
      </c>
      <c r="C12" s="79" t="s">
        <v>81</v>
      </c>
      <c r="D12" s="80" t="s">
        <v>68</v>
      </c>
      <c r="E12" s="54" t="s">
        <v>69</v>
      </c>
      <c r="F12" s="81">
        <v>3.0</v>
      </c>
      <c r="G12" s="81">
        <v>81.0</v>
      </c>
      <c r="H12" s="81">
        <v>63.0</v>
      </c>
      <c r="I12" s="82">
        <f t="shared" si="10"/>
        <v>144</v>
      </c>
      <c r="J12" s="81">
        <v>3.0</v>
      </c>
      <c r="K12" s="81">
        <v>77.0</v>
      </c>
      <c r="L12" s="81">
        <v>69.0</v>
      </c>
      <c r="M12" s="82">
        <f t="shared" si="11"/>
        <v>146</v>
      </c>
      <c r="N12" s="81">
        <v>3.0</v>
      </c>
      <c r="O12" s="81">
        <v>89.0</v>
      </c>
      <c r="P12" s="81">
        <v>58.0</v>
      </c>
      <c r="Q12" s="82">
        <f t="shared" si="12"/>
        <v>147</v>
      </c>
      <c r="R12" s="81">
        <v>3.0</v>
      </c>
      <c r="S12" s="81">
        <v>71.0</v>
      </c>
      <c r="T12" s="81">
        <v>61.0</v>
      </c>
      <c r="U12" s="82">
        <f t="shared" si="13"/>
        <v>132</v>
      </c>
      <c r="V12" s="81">
        <v>3.0</v>
      </c>
      <c r="W12" s="81">
        <v>76.0</v>
      </c>
      <c r="X12" s="81">
        <v>71.0</v>
      </c>
      <c r="Y12" s="82">
        <f t="shared" si="14"/>
        <v>147</v>
      </c>
      <c r="Z12" s="82">
        <f t="shared" ref="Z12:AA12" si="104">SUM(G12,K12,O12,S12,W12)</f>
        <v>394</v>
      </c>
      <c r="AA12" s="82">
        <f t="shared" si="104"/>
        <v>322</v>
      </c>
      <c r="AB12" s="82">
        <f t="shared" si="16"/>
        <v>716</v>
      </c>
      <c r="AC12" s="81">
        <v>3.0</v>
      </c>
      <c r="AD12" s="81">
        <v>68.0</v>
      </c>
      <c r="AE12" s="81">
        <v>63.0</v>
      </c>
      <c r="AF12" s="82">
        <f t="shared" si="17"/>
        <v>131</v>
      </c>
      <c r="AG12" s="81">
        <v>3.0</v>
      </c>
      <c r="AH12" s="81">
        <v>80.0</v>
      </c>
      <c r="AI12" s="81">
        <v>51.0</v>
      </c>
      <c r="AJ12" s="82">
        <f t="shared" si="18"/>
        <v>131</v>
      </c>
      <c r="AK12" s="81">
        <v>3.0</v>
      </c>
      <c r="AL12" s="81">
        <v>74.0</v>
      </c>
      <c r="AM12" s="81">
        <v>56.0</v>
      </c>
      <c r="AN12" s="82">
        <f t="shared" si="19"/>
        <v>130</v>
      </c>
      <c r="AO12" s="82">
        <f t="shared" ref="AO12:AP12" si="105">SUM(AD12,AH12,AL12)</f>
        <v>222</v>
      </c>
      <c r="AP12" s="82">
        <f t="shared" si="105"/>
        <v>170</v>
      </c>
      <c r="AQ12" s="82">
        <f t="shared" si="21"/>
        <v>392</v>
      </c>
      <c r="AR12" s="81">
        <v>3.0</v>
      </c>
      <c r="AS12" s="81">
        <v>85.0</v>
      </c>
      <c r="AT12" s="81">
        <v>60.0</v>
      </c>
      <c r="AU12" s="82">
        <f t="shared" si="22"/>
        <v>145</v>
      </c>
      <c r="AV12" s="81">
        <v>3.0</v>
      </c>
      <c r="AW12" s="81">
        <v>76.0</v>
      </c>
      <c r="AX12" s="81">
        <v>40.0</v>
      </c>
      <c r="AY12" s="82">
        <f t="shared" si="23"/>
        <v>116</v>
      </c>
      <c r="AZ12" s="82">
        <f t="shared" ref="AZ12:BA12" si="106">SUM(AS12,AW12)</f>
        <v>161</v>
      </c>
      <c r="BA12" s="82">
        <f t="shared" si="106"/>
        <v>100</v>
      </c>
      <c r="BB12" s="82">
        <f t="shared" si="25"/>
        <v>261</v>
      </c>
      <c r="BC12" s="81">
        <v>2.0</v>
      </c>
      <c r="BD12" s="81">
        <v>86.0</v>
      </c>
      <c r="BE12" s="81">
        <v>0.0</v>
      </c>
      <c r="BF12" s="81">
        <v>0.0</v>
      </c>
      <c r="BG12" s="81">
        <v>1.0</v>
      </c>
      <c r="BH12" s="81">
        <v>47.0</v>
      </c>
      <c r="BI12" s="82">
        <f t="shared" si="26"/>
        <v>133</v>
      </c>
      <c r="BJ12" s="81">
        <v>71.0</v>
      </c>
      <c r="BK12" s="81">
        <v>62.0</v>
      </c>
      <c r="BL12" s="82">
        <f t="shared" si="27"/>
        <v>133</v>
      </c>
      <c r="BM12" s="81">
        <v>2.0</v>
      </c>
      <c r="BN12" s="81">
        <v>86.0</v>
      </c>
      <c r="BO12" s="81">
        <v>0.0</v>
      </c>
      <c r="BP12" s="81">
        <v>0.0</v>
      </c>
      <c r="BQ12" s="81">
        <v>1.0</v>
      </c>
      <c r="BR12" s="81">
        <v>41.0</v>
      </c>
      <c r="BS12" s="82">
        <f t="shared" si="28"/>
        <v>127</v>
      </c>
      <c r="BT12" s="81">
        <v>79.0</v>
      </c>
      <c r="BU12" s="81">
        <v>48.0</v>
      </c>
      <c r="BV12" s="82">
        <f t="shared" si="29"/>
        <v>127</v>
      </c>
      <c r="BW12" s="60">
        <f t="shared" ref="BW12:BX12" si="107">SUM(BJ12+BT12)</f>
        <v>150</v>
      </c>
      <c r="BX12" s="60">
        <f t="shared" si="107"/>
        <v>110</v>
      </c>
      <c r="BY12" s="82">
        <f t="shared" si="31"/>
        <v>260</v>
      </c>
      <c r="BZ12" s="81">
        <v>468.0</v>
      </c>
      <c r="CA12" s="81">
        <v>344.0</v>
      </c>
      <c r="CB12" s="81">
        <v>159.0</v>
      </c>
      <c r="CC12" s="81">
        <v>127.0</v>
      </c>
      <c r="CD12" s="81">
        <v>89.0</v>
      </c>
      <c r="CE12" s="81">
        <v>63.0</v>
      </c>
      <c r="CF12" s="81">
        <v>3.0</v>
      </c>
      <c r="CG12" s="81">
        <v>1.0</v>
      </c>
      <c r="CH12" s="81">
        <v>172.0</v>
      </c>
      <c r="CI12" s="81">
        <v>138.0</v>
      </c>
      <c r="CJ12" s="81">
        <v>10.0</v>
      </c>
      <c r="CK12" s="81">
        <v>8.0</v>
      </c>
      <c r="CL12" s="81">
        <v>26.0</v>
      </c>
      <c r="CM12" s="81">
        <v>21.0</v>
      </c>
      <c r="CN12" s="60">
        <f t="shared" ref="CN12:CO12" si="108">SUM(BZ12,CB12,CD12,CF12,CH12,CJ12,CL12)</f>
        <v>927</v>
      </c>
      <c r="CO12" s="83">
        <f t="shared" si="108"/>
        <v>702</v>
      </c>
      <c r="CP12" s="83">
        <f t="shared" si="33"/>
        <v>1629</v>
      </c>
      <c r="CQ12" s="83">
        <f t="shared" ref="CQ12:CR12" si="109">SUM(Z12,AO12,AZ12,BW12)</f>
        <v>927</v>
      </c>
      <c r="CR12" s="83">
        <f t="shared" si="109"/>
        <v>702</v>
      </c>
      <c r="CS12" s="83">
        <f t="shared" si="35"/>
        <v>1629</v>
      </c>
      <c r="CT12" s="81">
        <v>389.0</v>
      </c>
      <c r="CU12" s="81">
        <v>290.0</v>
      </c>
      <c r="CV12" s="82">
        <f t="shared" si="36"/>
        <v>679</v>
      </c>
      <c r="CW12" s="81">
        <v>96.0</v>
      </c>
      <c r="CX12" s="81">
        <v>86.0</v>
      </c>
      <c r="CY12" s="82">
        <f t="shared" si="37"/>
        <v>182</v>
      </c>
      <c r="CZ12" s="81">
        <v>248.0</v>
      </c>
      <c r="DA12" s="81">
        <v>176.0</v>
      </c>
      <c r="DB12" s="82">
        <f t="shared" si="38"/>
        <v>424</v>
      </c>
      <c r="DC12" s="81">
        <v>25.0</v>
      </c>
      <c r="DD12" s="81">
        <v>19.0</v>
      </c>
      <c r="DE12" s="82">
        <f t="shared" si="39"/>
        <v>44</v>
      </c>
      <c r="DF12" s="81">
        <v>169.0</v>
      </c>
      <c r="DG12" s="81">
        <v>131.0</v>
      </c>
      <c r="DH12" s="82">
        <f t="shared" si="40"/>
        <v>300</v>
      </c>
      <c r="DI12" s="81">
        <v>0.0</v>
      </c>
      <c r="DJ12" s="81">
        <v>0.0</v>
      </c>
      <c r="DK12" s="82">
        <f t="shared" si="41"/>
        <v>0</v>
      </c>
      <c r="DL12" s="82">
        <f t="shared" ref="DL12:DM12" si="110">SUM(CT12+CW12+CZ12+DC12+DF12+DI12)</f>
        <v>927</v>
      </c>
      <c r="DM12" s="82">
        <f t="shared" si="110"/>
        <v>702</v>
      </c>
      <c r="DN12" s="82">
        <f t="shared" si="43"/>
        <v>1629</v>
      </c>
      <c r="DO12" s="84"/>
      <c r="DP12" s="82">
        <f t="shared" ref="DP12:DQ12" si="111">SUM(CQ12-DL12)</f>
        <v>0</v>
      </c>
      <c r="DQ12" s="82">
        <f t="shared" si="111"/>
        <v>0</v>
      </c>
      <c r="DR12" s="82">
        <f t="shared" si="45"/>
        <v>1629</v>
      </c>
      <c r="DS12" s="82">
        <f t="shared" si="46"/>
        <v>1629</v>
      </c>
      <c r="DT12" s="82">
        <f t="shared" si="47"/>
        <v>0</v>
      </c>
      <c r="DU12" s="82">
        <f t="shared" si="48"/>
        <v>0</v>
      </c>
      <c r="DV12" s="82">
        <f t="shared" ref="DV12:DW12" si="112">SUM(CN12-CQ12)</f>
        <v>0</v>
      </c>
      <c r="DW12" s="82">
        <f t="shared" si="112"/>
        <v>0</v>
      </c>
      <c r="DX12" s="62" t="s">
        <v>70</v>
      </c>
      <c r="DY12" s="85"/>
    </row>
    <row r="13" ht="21.0" customHeight="1">
      <c r="A13" s="54">
        <v>10.0</v>
      </c>
      <c r="B13" s="55">
        <v>1021.0</v>
      </c>
      <c r="C13" s="64" t="s">
        <v>82</v>
      </c>
      <c r="D13" s="54" t="s">
        <v>68</v>
      </c>
      <c r="E13" s="54" t="s">
        <v>69</v>
      </c>
      <c r="F13" s="58">
        <v>2.0</v>
      </c>
      <c r="G13" s="58">
        <v>43.0</v>
      </c>
      <c r="H13" s="58">
        <v>37.0</v>
      </c>
      <c r="I13" s="59">
        <f t="shared" si="10"/>
        <v>80</v>
      </c>
      <c r="J13" s="58">
        <v>2.0</v>
      </c>
      <c r="K13" s="58">
        <v>49.0</v>
      </c>
      <c r="L13" s="58">
        <v>43.0</v>
      </c>
      <c r="M13" s="59">
        <f t="shared" si="11"/>
        <v>92</v>
      </c>
      <c r="N13" s="58">
        <v>2.0</v>
      </c>
      <c r="O13" s="58">
        <v>55.0</v>
      </c>
      <c r="P13" s="58">
        <v>40.0</v>
      </c>
      <c r="Q13" s="59">
        <f t="shared" si="12"/>
        <v>95</v>
      </c>
      <c r="R13" s="58">
        <v>2.0</v>
      </c>
      <c r="S13" s="58">
        <v>42.0</v>
      </c>
      <c r="T13" s="58">
        <v>44.0</v>
      </c>
      <c r="U13" s="59">
        <f t="shared" si="13"/>
        <v>86</v>
      </c>
      <c r="V13" s="58">
        <v>2.0</v>
      </c>
      <c r="W13" s="58">
        <v>53.0</v>
      </c>
      <c r="X13" s="58">
        <v>41.0</v>
      </c>
      <c r="Y13" s="59">
        <f t="shared" si="14"/>
        <v>94</v>
      </c>
      <c r="Z13" s="59">
        <f t="shared" ref="Z13:AA13" si="113">SUM(G13,K13,O13,S13,W13)</f>
        <v>242</v>
      </c>
      <c r="AA13" s="59">
        <f t="shared" si="113"/>
        <v>205</v>
      </c>
      <c r="AB13" s="59">
        <f t="shared" si="16"/>
        <v>447</v>
      </c>
      <c r="AC13" s="58">
        <v>2.0</v>
      </c>
      <c r="AD13" s="58">
        <v>36.0</v>
      </c>
      <c r="AE13" s="58">
        <v>39.0</v>
      </c>
      <c r="AF13" s="59">
        <f t="shared" si="17"/>
        <v>75</v>
      </c>
      <c r="AG13" s="58">
        <v>2.0</v>
      </c>
      <c r="AH13" s="58">
        <v>40.0</v>
      </c>
      <c r="AI13" s="58">
        <v>39.0</v>
      </c>
      <c r="AJ13" s="59">
        <f t="shared" si="18"/>
        <v>79</v>
      </c>
      <c r="AK13" s="58">
        <v>2.0</v>
      </c>
      <c r="AL13" s="58">
        <v>39.0</v>
      </c>
      <c r="AM13" s="58">
        <v>31.0</v>
      </c>
      <c r="AN13" s="59">
        <f t="shared" si="19"/>
        <v>70</v>
      </c>
      <c r="AO13" s="59">
        <f t="shared" ref="AO13:AP13" si="114">SUM(AD13,AH13,AL13)</f>
        <v>115</v>
      </c>
      <c r="AP13" s="59">
        <f t="shared" si="114"/>
        <v>109</v>
      </c>
      <c r="AQ13" s="59">
        <f t="shared" si="21"/>
        <v>224</v>
      </c>
      <c r="AR13" s="58">
        <v>2.0</v>
      </c>
      <c r="AS13" s="58">
        <v>41.0</v>
      </c>
      <c r="AT13" s="58">
        <v>41.0</v>
      </c>
      <c r="AU13" s="59">
        <f t="shared" si="22"/>
        <v>82</v>
      </c>
      <c r="AV13" s="58">
        <v>2.0</v>
      </c>
      <c r="AW13" s="58">
        <v>43.0</v>
      </c>
      <c r="AX13" s="58">
        <v>27.0</v>
      </c>
      <c r="AY13" s="59">
        <f t="shared" si="23"/>
        <v>70</v>
      </c>
      <c r="AZ13" s="59">
        <f t="shared" ref="AZ13:BA13" si="115">SUM(AS13,AW13)</f>
        <v>84</v>
      </c>
      <c r="BA13" s="59">
        <f t="shared" si="115"/>
        <v>68</v>
      </c>
      <c r="BB13" s="59">
        <f t="shared" si="25"/>
        <v>152</v>
      </c>
      <c r="BC13" s="58">
        <v>1.0</v>
      </c>
      <c r="BD13" s="58">
        <v>41.0</v>
      </c>
      <c r="BE13" s="58">
        <v>0.0</v>
      </c>
      <c r="BF13" s="58">
        <v>0.0</v>
      </c>
      <c r="BG13" s="58">
        <v>1.0</v>
      </c>
      <c r="BH13" s="58">
        <v>38.0</v>
      </c>
      <c r="BI13" s="59">
        <f t="shared" si="26"/>
        <v>79</v>
      </c>
      <c r="BJ13" s="58">
        <v>48.0</v>
      </c>
      <c r="BK13" s="58">
        <v>31.0</v>
      </c>
      <c r="BL13" s="59">
        <f t="shared" si="27"/>
        <v>79</v>
      </c>
      <c r="BM13" s="58">
        <v>1.0</v>
      </c>
      <c r="BN13" s="58">
        <v>35.0</v>
      </c>
      <c r="BO13" s="58">
        <v>0.0</v>
      </c>
      <c r="BP13" s="58">
        <v>0.0</v>
      </c>
      <c r="BQ13" s="58">
        <v>1.0</v>
      </c>
      <c r="BR13" s="58">
        <v>25.0</v>
      </c>
      <c r="BS13" s="59">
        <f t="shared" si="28"/>
        <v>60</v>
      </c>
      <c r="BT13" s="58">
        <v>44.0</v>
      </c>
      <c r="BU13" s="58">
        <v>16.0</v>
      </c>
      <c r="BV13" s="59">
        <f t="shared" si="29"/>
        <v>60</v>
      </c>
      <c r="BW13" s="60">
        <f t="shared" ref="BW13:BX13" si="116">SUM(BJ13+BT13)</f>
        <v>92</v>
      </c>
      <c r="BX13" s="60">
        <f t="shared" si="116"/>
        <v>47</v>
      </c>
      <c r="BY13" s="59">
        <f t="shared" si="31"/>
        <v>139</v>
      </c>
      <c r="BZ13" s="58">
        <v>228.0</v>
      </c>
      <c r="CA13" s="58">
        <v>183.0</v>
      </c>
      <c r="CB13" s="58">
        <v>90.0</v>
      </c>
      <c r="CC13" s="58">
        <v>76.0</v>
      </c>
      <c r="CD13" s="58">
        <v>59.0</v>
      </c>
      <c r="CE13" s="58">
        <v>41.0</v>
      </c>
      <c r="CF13" s="58">
        <v>2.0</v>
      </c>
      <c r="CG13" s="58">
        <v>0.0</v>
      </c>
      <c r="CH13" s="58">
        <v>126.0</v>
      </c>
      <c r="CI13" s="58">
        <v>112.0</v>
      </c>
      <c r="CJ13" s="58">
        <v>14.0</v>
      </c>
      <c r="CK13" s="58">
        <v>8.0</v>
      </c>
      <c r="CL13" s="58">
        <v>14.0</v>
      </c>
      <c r="CM13" s="58">
        <v>9.0</v>
      </c>
      <c r="CN13" s="60">
        <f t="shared" ref="CN13:CO13" si="117">SUM(BZ13,CB13,CD13,CF13,CH13,CJ13,CL13)</f>
        <v>533</v>
      </c>
      <c r="CO13" s="61">
        <f t="shared" si="117"/>
        <v>429</v>
      </c>
      <c r="CP13" s="61">
        <f t="shared" si="33"/>
        <v>962</v>
      </c>
      <c r="CQ13" s="61">
        <f t="shared" ref="CQ13:CR13" si="118">SUM(Z13,AO13,AZ13,BW13)</f>
        <v>533</v>
      </c>
      <c r="CR13" s="61">
        <f t="shared" si="118"/>
        <v>429</v>
      </c>
      <c r="CS13" s="61">
        <f t="shared" si="35"/>
        <v>962</v>
      </c>
      <c r="CT13" s="58">
        <v>371.0</v>
      </c>
      <c r="CU13" s="58">
        <v>326.0</v>
      </c>
      <c r="CV13" s="59">
        <f t="shared" si="36"/>
        <v>697</v>
      </c>
      <c r="CW13" s="58">
        <v>12.0</v>
      </c>
      <c r="CX13" s="58">
        <v>5.0</v>
      </c>
      <c r="CY13" s="59">
        <f t="shared" si="37"/>
        <v>17</v>
      </c>
      <c r="CZ13" s="58">
        <v>38.0</v>
      </c>
      <c r="DA13" s="58">
        <v>30.0</v>
      </c>
      <c r="DB13" s="59">
        <f t="shared" si="38"/>
        <v>68</v>
      </c>
      <c r="DC13" s="58">
        <v>2.0</v>
      </c>
      <c r="DD13" s="58">
        <v>6.0</v>
      </c>
      <c r="DE13" s="59">
        <f t="shared" si="39"/>
        <v>8</v>
      </c>
      <c r="DF13" s="58">
        <v>110.0</v>
      </c>
      <c r="DG13" s="58">
        <v>62.0</v>
      </c>
      <c r="DH13" s="59">
        <f t="shared" si="40"/>
        <v>172</v>
      </c>
      <c r="DI13" s="58">
        <v>0.0</v>
      </c>
      <c r="DJ13" s="58">
        <v>0.0</v>
      </c>
      <c r="DK13" s="59">
        <f t="shared" si="41"/>
        <v>0</v>
      </c>
      <c r="DL13" s="59">
        <f t="shared" ref="DL13:DM13" si="119">SUM(CT13+CW13+CZ13+DC13+DF13+DI13)</f>
        <v>533</v>
      </c>
      <c r="DM13" s="59">
        <f t="shared" si="119"/>
        <v>429</v>
      </c>
      <c r="DN13" s="59">
        <f t="shared" si="43"/>
        <v>962</v>
      </c>
      <c r="DO13" s="75"/>
      <c r="DP13" s="59">
        <f t="shared" ref="DP13:DQ13" si="120">SUM(CQ13-DL13)</f>
        <v>0</v>
      </c>
      <c r="DQ13" s="59">
        <f t="shared" si="120"/>
        <v>0</v>
      </c>
      <c r="DR13" s="59">
        <f t="shared" si="45"/>
        <v>962</v>
      </c>
      <c r="DS13" s="59">
        <f t="shared" si="46"/>
        <v>962</v>
      </c>
      <c r="DT13" s="59">
        <f t="shared" si="47"/>
        <v>0</v>
      </c>
      <c r="DU13" s="59">
        <f t="shared" si="48"/>
        <v>0</v>
      </c>
      <c r="DV13" s="59">
        <f t="shared" ref="DV13:DW13" si="121">SUM(CN13-CQ13)</f>
        <v>0</v>
      </c>
      <c r="DW13" s="59">
        <f t="shared" si="121"/>
        <v>0</v>
      </c>
      <c r="DX13" s="62" t="s">
        <v>70</v>
      </c>
      <c r="DY13" s="76"/>
    </row>
    <row r="14" ht="21.0" customHeight="1">
      <c r="A14" s="54">
        <v>11.0</v>
      </c>
      <c r="B14" s="55">
        <v>1022.0</v>
      </c>
      <c r="C14" s="64" t="s">
        <v>83</v>
      </c>
      <c r="D14" s="54" t="s">
        <v>68</v>
      </c>
      <c r="E14" s="54" t="s">
        <v>69</v>
      </c>
      <c r="F14" s="58">
        <v>3.0</v>
      </c>
      <c r="G14" s="58">
        <v>67.0</v>
      </c>
      <c r="H14" s="58">
        <v>62.0</v>
      </c>
      <c r="I14" s="59">
        <f t="shared" si="10"/>
        <v>129</v>
      </c>
      <c r="J14" s="58">
        <v>3.0</v>
      </c>
      <c r="K14" s="58">
        <v>58.0</v>
      </c>
      <c r="L14" s="58">
        <v>47.0</v>
      </c>
      <c r="M14" s="59">
        <f t="shared" si="11"/>
        <v>105</v>
      </c>
      <c r="N14" s="58">
        <v>3.0</v>
      </c>
      <c r="O14" s="58">
        <v>69.0</v>
      </c>
      <c r="P14" s="58">
        <v>57.0</v>
      </c>
      <c r="Q14" s="59">
        <f t="shared" si="12"/>
        <v>126</v>
      </c>
      <c r="R14" s="58">
        <v>3.0</v>
      </c>
      <c r="S14" s="58">
        <v>59.0</v>
      </c>
      <c r="T14" s="58">
        <v>49.0</v>
      </c>
      <c r="U14" s="59">
        <f t="shared" si="13"/>
        <v>108</v>
      </c>
      <c r="V14" s="58">
        <v>3.0</v>
      </c>
      <c r="W14" s="58">
        <v>69.0</v>
      </c>
      <c r="X14" s="58">
        <v>57.0</v>
      </c>
      <c r="Y14" s="59">
        <f t="shared" si="14"/>
        <v>126</v>
      </c>
      <c r="Z14" s="59">
        <f t="shared" ref="Z14:AA14" si="122">SUM(G14,K14,O14,S14,W14)</f>
        <v>322</v>
      </c>
      <c r="AA14" s="59">
        <f t="shared" si="122"/>
        <v>272</v>
      </c>
      <c r="AB14" s="59">
        <f t="shared" si="16"/>
        <v>594</v>
      </c>
      <c r="AC14" s="58">
        <v>3.0</v>
      </c>
      <c r="AD14" s="58">
        <v>78.0</v>
      </c>
      <c r="AE14" s="58">
        <v>52.0</v>
      </c>
      <c r="AF14" s="59">
        <f t="shared" si="17"/>
        <v>130</v>
      </c>
      <c r="AG14" s="58">
        <v>3.0</v>
      </c>
      <c r="AH14" s="58">
        <v>74.0</v>
      </c>
      <c r="AI14" s="58">
        <v>37.0</v>
      </c>
      <c r="AJ14" s="59">
        <f t="shared" si="18"/>
        <v>111</v>
      </c>
      <c r="AK14" s="58">
        <v>3.0</v>
      </c>
      <c r="AL14" s="58">
        <v>62.0</v>
      </c>
      <c r="AM14" s="58">
        <v>45.0</v>
      </c>
      <c r="AN14" s="59">
        <f t="shared" si="19"/>
        <v>107</v>
      </c>
      <c r="AO14" s="59">
        <f t="shared" ref="AO14:AP14" si="123">SUM(AD14,AH14,AL14)</f>
        <v>214</v>
      </c>
      <c r="AP14" s="59">
        <f t="shared" si="123"/>
        <v>134</v>
      </c>
      <c r="AQ14" s="59">
        <f t="shared" si="21"/>
        <v>348</v>
      </c>
      <c r="AR14" s="58">
        <v>3.0</v>
      </c>
      <c r="AS14" s="58">
        <v>72.0</v>
      </c>
      <c r="AT14" s="58">
        <v>50.0</v>
      </c>
      <c r="AU14" s="59">
        <f t="shared" si="22"/>
        <v>122</v>
      </c>
      <c r="AV14" s="58">
        <v>3.0</v>
      </c>
      <c r="AW14" s="58">
        <v>67.0</v>
      </c>
      <c r="AX14" s="58">
        <v>49.0</v>
      </c>
      <c r="AY14" s="59">
        <f t="shared" si="23"/>
        <v>116</v>
      </c>
      <c r="AZ14" s="59">
        <f t="shared" ref="AZ14:BA14" si="124">SUM(AS14,AW14)</f>
        <v>139</v>
      </c>
      <c r="BA14" s="59">
        <f t="shared" si="124"/>
        <v>99</v>
      </c>
      <c r="BB14" s="59">
        <f t="shared" si="25"/>
        <v>238</v>
      </c>
      <c r="BC14" s="58">
        <v>1.0</v>
      </c>
      <c r="BD14" s="58">
        <v>49.0</v>
      </c>
      <c r="BE14" s="58">
        <v>1.0</v>
      </c>
      <c r="BF14" s="58">
        <v>47.0</v>
      </c>
      <c r="BG14" s="58">
        <v>0.0</v>
      </c>
      <c r="BH14" s="58">
        <v>0.0</v>
      </c>
      <c r="BI14" s="59">
        <f t="shared" si="26"/>
        <v>96</v>
      </c>
      <c r="BJ14" s="58">
        <v>58.0</v>
      </c>
      <c r="BK14" s="58">
        <v>38.0</v>
      </c>
      <c r="BL14" s="59">
        <f t="shared" si="27"/>
        <v>96</v>
      </c>
      <c r="BM14" s="58">
        <v>1.0</v>
      </c>
      <c r="BN14" s="58">
        <v>48.0</v>
      </c>
      <c r="BO14" s="58">
        <v>1.0</v>
      </c>
      <c r="BP14" s="58">
        <v>30.0</v>
      </c>
      <c r="BQ14" s="58">
        <v>0.0</v>
      </c>
      <c r="BR14" s="58">
        <v>0.0</v>
      </c>
      <c r="BS14" s="59">
        <f t="shared" si="28"/>
        <v>78</v>
      </c>
      <c r="BT14" s="58">
        <v>50.0</v>
      </c>
      <c r="BU14" s="58">
        <v>28.0</v>
      </c>
      <c r="BV14" s="59">
        <f t="shared" si="29"/>
        <v>78</v>
      </c>
      <c r="BW14" s="60">
        <f t="shared" ref="BW14:BX14" si="125">SUM(BJ14+BT14)</f>
        <v>108</v>
      </c>
      <c r="BX14" s="60">
        <f t="shared" si="125"/>
        <v>66</v>
      </c>
      <c r="BY14" s="59">
        <f t="shared" si="31"/>
        <v>174</v>
      </c>
      <c r="BZ14" s="58">
        <v>406.0</v>
      </c>
      <c r="CA14" s="58">
        <v>334.0</v>
      </c>
      <c r="CB14" s="58">
        <v>130.0</v>
      </c>
      <c r="CC14" s="58">
        <v>79.0</v>
      </c>
      <c r="CD14" s="58">
        <v>41.0</v>
      </c>
      <c r="CE14" s="58">
        <v>32.0</v>
      </c>
      <c r="CF14" s="58">
        <v>0.0</v>
      </c>
      <c r="CG14" s="58">
        <v>0.0</v>
      </c>
      <c r="CH14" s="58">
        <v>169.0</v>
      </c>
      <c r="CI14" s="58">
        <v>99.0</v>
      </c>
      <c r="CJ14" s="58">
        <v>33.0</v>
      </c>
      <c r="CK14" s="58">
        <v>23.0</v>
      </c>
      <c r="CL14" s="58">
        <v>4.0</v>
      </c>
      <c r="CM14" s="58">
        <v>4.0</v>
      </c>
      <c r="CN14" s="60">
        <f t="shared" ref="CN14:CO14" si="126">SUM(BZ14,CB14,CD14,CF14,CH14,CJ14,CL14)</f>
        <v>783</v>
      </c>
      <c r="CO14" s="61">
        <f t="shared" si="126"/>
        <v>571</v>
      </c>
      <c r="CP14" s="61">
        <f t="shared" si="33"/>
        <v>1354</v>
      </c>
      <c r="CQ14" s="61">
        <f t="shared" ref="CQ14:CR14" si="127">SUM(Z14,AO14,AZ14,BW14)</f>
        <v>783</v>
      </c>
      <c r="CR14" s="61">
        <f t="shared" si="127"/>
        <v>571</v>
      </c>
      <c r="CS14" s="61">
        <f t="shared" si="35"/>
        <v>1354</v>
      </c>
      <c r="CT14" s="58">
        <v>426.0</v>
      </c>
      <c r="CU14" s="58">
        <v>335.0</v>
      </c>
      <c r="CV14" s="59">
        <f t="shared" si="36"/>
        <v>761</v>
      </c>
      <c r="CW14" s="58">
        <v>41.0</v>
      </c>
      <c r="CX14" s="58">
        <v>48.0</v>
      </c>
      <c r="CY14" s="59">
        <f t="shared" si="37"/>
        <v>89</v>
      </c>
      <c r="CZ14" s="58">
        <v>82.0</v>
      </c>
      <c r="DA14" s="58">
        <v>46.0</v>
      </c>
      <c r="DB14" s="59">
        <f t="shared" si="38"/>
        <v>128</v>
      </c>
      <c r="DC14" s="58">
        <v>11.0</v>
      </c>
      <c r="DD14" s="58">
        <v>6.0</v>
      </c>
      <c r="DE14" s="59">
        <f t="shared" si="39"/>
        <v>17</v>
      </c>
      <c r="DF14" s="58">
        <v>223.0</v>
      </c>
      <c r="DG14" s="58">
        <v>136.0</v>
      </c>
      <c r="DH14" s="59">
        <f t="shared" si="40"/>
        <v>359</v>
      </c>
      <c r="DI14" s="58">
        <v>0.0</v>
      </c>
      <c r="DJ14" s="58">
        <v>0.0</v>
      </c>
      <c r="DK14" s="59">
        <f t="shared" si="41"/>
        <v>0</v>
      </c>
      <c r="DL14" s="59">
        <f t="shared" ref="DL14:DM14" si="128">SUM(CT14+CW14+CZ14+DC14+DF14+DI14)</f>
        <v>783</v>
      </c>
      <c r="DM14" s="59">
        <f t="shared" si="128"/>
        <v>571</v>
      </c>
      <c r="DN14" s="59">
        <f t="shared" si="43"/>
        <v>1354</v>
      </c>
      <c r="DO14" s="75"/>
      <c r="DP14" s="59">
        <f t="shared" ref="DP14:DQ14" si="129">SUM(CQ14-DL14)</f>
        <v>0</v>
      </c>
      <c r="DQ14" s="59">
        <f t="shared" si="129"/>
        <v>0</v>
      </c>
      <c r="DR14" s="59">
        <f t="shared" si="45"/>
        <v>1354</v>
      </c>
      <c r="DS14" s="59">
        <f t="shared" si="46"/>
        <v>1354</v>
      </c>
      <c r="DT14" s="59">
        <f t="shared" si="47"/>
        <v>0</v>
      </c>
      <c r="DU14" s="59">
        <f t="shared" si="48"/>
        <v>0</v>
      </c>
      <c r="DV14" s="59">
        <f t="shared" ref="DV14:DW14" si="130">SUM(CN14-CQ14)</f>
        <v>0</v>
      </c>
      <c r="DW14" s="59">
        <f t="shared" si="130"/>
        <v>0</v>
      </c>
      <c r="DX14" s="62" t="s">
        <v>78</v>
      </c>
      <c r="DY14" s="63"/>
    </row>
    <row r="15" ht="21.0" customHeight="1">
      <c r="A15" s="54">
        <v>12.0</v>
      </c>
      <c r="B15" s="55">
        <v>1015.0</v>
      </c>
      <c r="C15" s="64" t="s">
        <v>84</v>
      </c>
      <c r="D15" s="54" t="s">
        <v>68</v>
      </c>
      <c r="E15" s="54" t="s">
        <v>69</v>
      </c>
      <c r="F15" s="58">
        <v>2.0</v>
      </c>
      <c r="G15" s="58">
        <v>50.0</v>
      </c>
      <c r="H15" s="58">
        <v>30.0</v>
      </c>
      <c r="I15" s="59">
        <f t="shared" si="10"/>
        <v>80</v>
      </c>
      <c r="J15" s="58">
        <v>2.0</v>
      </c>
      <c r="K15" s="58">
        <v>52.0</v>
      </c>
      <c r="L15" s="58">
        <v>39.0</v>
      </c>
      <c r="M15" s="59">
        <f t="shared" si="11"/>
        <v>91</v>
      </c>
      <c r="N15" s="58">
        <v>2.0</v>
      </c>
      <c r="O15" s="58">
        <v>50.0</v>
      </c>
      <c r="P15" s="58">
        <v>23.0</v>
      </c>
      <c r="Q15" s="59">
        <f t="shared" si="12"/>
        <v>73</v>
      </c>
      <c r="R15" s="58">
        <v>2.0</v>
      </c>
      <c r="S15" s="58">
        <v>47.0</v>
      </c>
      <c r="T15" s="58">
        <v>27.0</v>
      </c>
      <c r="U15" s="59">
        <f t="shared" si="13"/>
        <v>74</v>
      </c>
      <c r="V15" s="58">
        <v>2.0</v>
      </c>
      <c r="W15" s="58">
        <v>53.0</v>
      </c>
      <c r="X15" s="58">
        <v>31.0</v>
      </c>
      <c r="Y15" s="59">
        <f t="shared" si="14"/>
        <v>84</v>
      </c>
      <c r="Z15" s="59">
        <f t="shared" ref="Z15:AA15" si="131">SUM(G15,K15,O15,S15,W15)</f>
        <v>252</v>
      </c>
      <c r="AA15" s="59">
        <f t="shared" si="131"/>
        <v>150</v>
      </c>
      <c r="AB15" s="59">
        <f t="shared" si="16"/>
        <v>402</v>
      </c>
      <c r="AC15" s="58">
        <v>2.0</v>
      </c>
      <c r="AD15" s="58">
        <v>47.0</v>
      </c>
      <c r="AE15" s="58">
        <v>40.0</v>
      </c>
      <c r="AF15" s="59">
        <f t="shared" si="17"/>
        <v>87</v>
      </c>
      <c r="AG15" s="58">
        <v>2.0</v>
      </c>
      <c r="AH15" s="58">
        <v>53.0</v>
      </c>
      <c r="AI15" s="58">
        <v>31.0</v>
      </c>
      <c r="AJ15" s="59">
        <f t="shared" si="18"/>
        <v>84</v>
      </c>
      <c r="AK15" s="58">
        <v>2.0</v>
      </c>
      <c r="AL15" s="58">
        <v>41.0</v>
      </c>
      <c r="AM15" s="58">
        <v>30.0</v>
      </c>
      <c r="AN15" s="59">
        <f t="shared" si="19"/>
        <v>71</v>
      </c>
      <c r="AO15" s="59">
        <f t="shared" ref="AO15:AP15" si="132">SUM(AD15,AH15,AL15)</f>
        <v>141</v>
      </c>
      <c r="AP15" s="59">
        <f t="shared" si="132"/>
        <v>101</v>
      </c>
      <c r="AQ15" s="59">
        <f t="shared" si="21"/>
        <v>242</v>
      </c>
      <c r="AR15" s="58">
        <v>2.0</v>
      </c>
      <c r="AS15" s="58">
        <v>55.0</v>
      </c>
      <c r="AT15" s="58">
        <v>23.0</v>
      </c>
      <c r="AU15" s="59">
        <f t="shared" si="22"/>
        <v>78</v>
      </c>
      <c r="AV15" s="58">
        <v>2.0</v>
      </c>
      <c r="AW15" s="58">
        <v>43.0</v>
      </c>
      <c r="AX15" s="58">
        <v>21.0</v>
      </c>
      <c r="AY15" s="59">
        <f t="shared" si="23"/>
        <v>64</v>
      </c>
      <c r="AZ15" s="59">
        <f t="shared" ref="AZ15:BA15" si="133">SUM(AS15,AW15)</f>
        <v>98</v>
      </c>
      <c r="BA15" s="59">
        <f t="shared" si="133"/>
        <v>44</v>
      </c>
      <c r="BB15" s="59">
        <f t="shared" si="25"/>
        <v>142</v>
      </c>
      <c r="BC15" s="58">
        <v>1.0</v>
      </c>
      <c r="BD15" s="58">
        <v>43.0</v>
      </c>
      <c r="BE15" s="58" t="s">
        <v>85</v>
      </c>
      <c r="BF15" s="58" t="s">
        <v>85</v>
      </c>
      <c r="BG15" s="58" t="s">
        <v>85</v>
      </c>
      <c r="BH15" s="58" t="s">
        <v>85</v>
      </c>
      <c r="BI15" s="59">
        <f t="shared" si="26"/>
        <v>43</v>
      </c>
      <c r="BJ15" s="58">
        <v>32.0</v>
      </c>
      <c r="BK15" s="58">
        <v>11.0</v>
      </c>
      <c r="BL15" s="59">
        <f t="shared" si="27"/>
        <v>43</v>
      </c>
      <c r="BM15" s="58">
        <v>1.0</v>
      </c>
      <c r="BN15" s="58">
        <v>24.0</v>
      </c>
      <c r="BO15" s="58" t="s">
        <v>85</v>
      </c>
      <c r="BP15" s="58" t="s">
        <v>85</v>
      </c>
      <c r="BQ15" s="58" t="s">
        <v>85</v>
      </c>
      <c r="BR15" s="58" t="s">
        <v>85</v>
      </c>
      <c r="BS15" s="59">
        <f t="shared" si="28"/>
        <v>24</v>
      </c>
      <c r="BT15" s="58">
        <v>17.0</v>
      </c>
      <c r="BU15" s="58">
        <v>7.0</v>
      </c>
      <c r="BV15" s="59">
        <f t="shared" si="29"/>
        <v>24</v>
      </c>
      <c r="BW15" s="60">
        <f t="shared" ref="BW15:BX15" si="134">SUM(BJ15+BT15)</f>
        <v>49</v>
      </c>
      <c r="BX15" s="60">
        <f t="shared" si="134"/>
        <v>18</v>
      </c>
      <c r="BY15" s="59">
        <f t="shared" si="31"/>
        <v>67</v>
      </c>
      <c r="BZ15" s="58">
        <v>222.0</v>
      </c>
      <c r="CA15" s="58">
        <v>145.0</v>
      </c>
      <c r="CB15" s="58">
        <v>64.0</v>
      </c>
      <c r="CC15" s="58">
        <v>49.0</v>
      </c>
      <c r="CD15" s="58">
        <v>25.0</v>
      </c>
      <c r="CE15" s="58">
        <v>28.0</v>
      </c>
      <c r="CF15" s="58">
        <v>1.0</v>
      </c>
      <c r="CG15" s="58">
        <v>0.0</v>
      </c>
      <c r="CH15" s="58">
        <v>218.0</v>
      </c>
      <c r="CI15" s="58">
        <v>86.0</v>
      </c>
      <c r="CJ15" s="58">
        <v>9.0</v>
      </c>
      <c r="CK15" s="58">
        <v>2.0</v>
      </c>
      <c r="CL15" s="58">
        <v>1.0</v>
      </c>
      <c r="CM15" s="58">
        <v>3.0</v>
      </c>
      <c r="CN15" s="60">
        <f t="shared" ref="CN15:CO15" si="135">SUM(BZ15,CB15,CD15,CF15,CH15,CJ15,CL15)</f>
        <v>540</v>
      </c>
      <c r="CO15" s="61">
        <f t="shared" si="135"/>
        <v>313</v>
      </c>
      <c r="CP15" s="61">
        <f t="shared" si="33"/>
        <v>853</v>
      </c>
      <c r="CQ15" s="61">
        <f t="shared" ref="CQ15:CR15" si="136">SUM(Z15,AO15,AZ15,BW15)</f>
        <v>540</v>
      </c>
      <c r="CR15" s="61">
        <f t="shared" si="136"/>
        <v>313</v>
      </c>
      <c r="CS15" s="61">
        <f t="shared" si="35"/>
        <v>853</v>
      </c>
      <c r="CT15" s="58">
        <v>165.0</v>
      </c>
      <c r="CU15" s="58">
        <v>119.0</v>
      </c>
      <c r="CV15" s="59">
        <f t="shared" si="36"/>
        <v>284</v>
      </c>
      <c r="CW15" s="58">
        <v>24.0</v>
      </c>
      <c r="CX15" s="58">
        <v>36.0</v>
      </c>
      <c r="CY15" s="59">
        <f t="shared" si="37"/>
        <v>60</v>
      </c>
      <c r="CZ15" s="58">
        <v>61.0</v>
      </c>
      <c r="DA15" s="58">
        <v>43.0</v>
      </c>
      <c r="DB15" s="59">
        <f t="shared" si="38"/>
        <v>104</v>
      </c>
      <c r="DC15" s="58">
        <v>22.0</v>
      </c>
      <c r="DD15" s="58">
        <v>16.0</v>
      </c>
      <c r="DE15" s="59">
        <f t="shared" si="39"/>
        <v>38</v>
      </c>
      <c r="DF15" s="58">
        <v>268.0</v>
      </c>
      <c r="DG15" s="58">
        <v>99.0</v>
      </c>
      <c r="DH15" s="59">
        <f t="shared" si="40"/>
        <v>367</v>
      </c>
      <c r="DI15" s="58">
        <v>0.0</v>
      </c>
      <c r="DJ15" s="58">
        <v>0.0</v>
      </c>
      <c r="DK15" s="59">
        <f t="shared" si="41"/>
        <v>0</v>
      </c>
      <c r="DL15" s="59">
        <f t="shared" ref="DL15:DM15" si="137">SUM(CT15+CW15+CZ15+DC15+DF15+DI15)</f>
        <v>540</v>
      </c>
      <c r="DM15" s="59">
        <f t="shared" si="137"/>
        <v>313</v>
      </c>
      <c r="DN15" s="59">
        <f t="shared" si="43"/>
        <v>853</v>
      </c>
      <c r="DO15" s="75"/>
      <c r="DP15" s="59">
        <f t="shared" ref="DP15:DQ15" si="138">SUM(CQ15-DL15)</f>
        <v>0</v>
      </c>
      <c r="DQ15" s="59">
        <f t="shared" si="138"/>
        <v>0</v>
      </c>
      <c r="DR15" s="59">
        <f t="shared" si="45"/>
        <v>853</v>
      </c>
      <c r="DS15" s="59">
        <f t="shared" si="46"/>
        <v>853</v>
      </c>
      <c r="DT15" s="59">
        <f t="shared" si="47"/>
        <v>0</v>
      </c>
      <c r="DU15" s="59">
        <f t="shared" si="48"/>
        <v>0</v>
      </c>
      <c r="DV15" s="59">
        <f t="shared" ref="DV15:DW15" si="139">SUM(CN15-CQ15)</f>
        <v>0</v>
      </c>
      <c r="DW15" s="59">
        <f t="shared" si="139"/>
        <v>0</v>
      </c>
      <c r="DX15" s="62" t="s">
        <v>73</v>
      </c>
      <c r="DY15" s="63"/>
    </row>
    <row r="16" ht="21.0" customHeight="1">
      <c r="A16" s="54">
        <v>13.0</v>
      </c>
      <c r="B16" s="55">
        <v>1032.0</v>
      </c>
      <c r="C16" s="64" t="s">
        <v>86</v>
      </c>
      <c r="D16" s="54" t="s">
        <v>68</v>
      </c>
      <c r="E16" s="54" t="s">
        <v>69</v>
      </c>
      <c r="F16" s="58">
        <v>2.0</v>
      </c>
      <c r="G16" s="58">
        <v>54.0</v>
      </c>
      <c r="H16" s="58">
        <v>47.0</v>
      </c>
      <c r="I16" s="59">
        <f t="shared" si="10"/>
        <v>101</v>
      </c>
      <c r="J16" s="58">
        <v>2.0</v>
      </c>
      <c r="K16" s="58">
        <v>60.0</v>
      </c>
      <c r="L16" s="58">
        <v>58.0</v>
      </c>
      <c r="M16" s="59">
        <f t="shared" si="11"/>
        <v>118</v>
      </c>
      <c r="N16" s="58">
        <v>2.0</v>
      </c>
      <c r="O16" s="58">
        <v>63.0</v>
      </c>
      <c r="P16" s="58">
        <v>58.0</v>
      </c>
      <c r="Q16" s="59">
        <f t="shared" si="12"/>
        <v>121</v>
      </c>
      <c r="R16" s="58">
        <v>2.0</v>
      </c>
      <c r="S16" s="58">
        <v>51.0</v>
      </c>
      <c r="T16" s="58">
        <v>45.0</v>
      </c>
      <c r="U16" s="59">
        <f t="shared" si="13"/>
        <v>96</v>
      </c>
      <c r="V16" s="58">
        <v>2.0</v>
      </c>
      <c r="W16" s="58">
        <v>66.0</v>
      </c>
      <c r="X16" s="58">
        <v>41.0</v>
      </c>
      <c r="Y16" s="59">
        <f t="shared" si="14"/>
        <v>107</v>
      </c>
      <c r="Z16" s="59">
        <f t="shared" ref="Z16:AA16" si="140">SUM(G16,K16,O16,S16,W16)</f>
        <v>294</v>
      </c>
      <c r="AA16" s="59">
        <f t="shared" si="140"/>
        <v>249</v>
      </c>
      <c r="AB16" s="59">
        <f t="shared" si="16"/>
        <v>543</v>
      </c>
      <c r="AC16" s="58">
        <v>2.0</v>
      </c>
      <c r="AD16" s="58">
        <v>50.0</v>
      </c>
      <c r="AE16" s="58">
        <v>42.0</v>
      </c>
      <c r="AF16" s="59">
        <f t="shared" si="17"/>
        <v>92</v>
      </c>
      <c r="AG16" s="58">
        <v>2.0</v>
      </c>
      <c r="AH16" s="58">
        <v>56.0</v>
      </c>
      <c r="AI16" s="58">
        <v>33.0</v>
      </c>
      <c r="AJ16" s="59">
        <f t="shared" si="18"/>
        <v>89</v>
      </c>
      <c r="AK16" s="58">
        <v>2.0</v>
      </c>
      <c r="AL16" s="58">
        <v>57.0</v>
      </c>
      <c r="AM16" s="58">
        <v>29.0</v>
      </c>
      <c r="AN16" s="59">
        <f t="shared" si="19"/>
        <v>86</v>
      </c>
      <c r="AO16" s="59">
        <f t="shared" ref="AO16:AP16" si="141">SUM(AD16,AH16,AL16)</f>
        <v>163</v>
      </c>
      <c r="AP16" s="59">
        <f t="shared" si="141"/>
        <v>104</v>
      </c>
      <c r="AQ16" s="59">
        <f t="shared" si="21"/>
        <v>267</v>
      </c>
      <c r="AR16" s="58">
        <v>2.0</v>
      </c>
      <c r="AS16" s="58">
        <v>43.0</v>
      </c>
      <c r="AT16" s="58">
        <v>36.0</v>
      </c>
      <c r="AU16" s="59">
        <f t="shared" si="22"/>
        <v>79</v>
      </c>
      <c r="AV16" s="58">
        <v>2.0</v>
      </c>
      <c r="AW16" s="58">
        <v>42.0</v>
      </c>
      <c r="AX16" s="58">
        <v>32.0</v>
      </c>
      <c r="AY16" s="59">
        <f t="shared" si="23"/>
        <v>74</v>
      </c>
      <c r="AZ16" s="59">
        <f t="shared" ref="AZ16:BA16" si="142">SUM(AS16,AW16)</f>
        <v>85</v>
      </c>
      <c r="BA16" s="59">
        <f t="shared" si="142"/>
        <v>68</v>
      </c>
      <c r="BB16" s="59">
        <f t="shared" si="25"/>
        <v>153</v>
      </c>
      <c r="BC16" s="58">
        <v>1.0</v>
      </c>
      <c r="BD16" s="58">
        <v>42.0</v>
      </c>
      <c r="BE16" s="58">
        <v>1.0</v>
      </c>
      <c r="BF16" s="58">
        <v>18.0</v>
      </c>
      <c r="BG16" s="58">
        <v>0.0</v>
      </c>
      <c r="BH16" s="58">
        <v>0.0</v>
      </c>
      <c r="BI16" s="59">
        <f t="shared" si="26"/>
        <v>60</v>
      </c>
      <c r="BJ16" s="58">
        <v>33.0</v>
      </c>
      <c r="BK16" s="58">
        <v>27.0</v>
      </c>
      <c r="BL16" s="59">
        <f t="shared" si="27"/>
        <v>60</v>
      </c>
      <c r="BM16" s="58">
        <v>1.0</v>
      </c>
      <c r="BN16" s="58">
        <v>44.0</v>
      </c>
      <c r="BO16" s="58">
        <v>1.0</v>
      </c>
      <c r="BP16" s="58">
        <v>20.0</v>
      </c>
      <c r="BQ16" s="58">
        <v>0.0</v>
      </c>
      <c r="BR16" s="58">
        <v>0.0</v>
      </c>
      <c r="BS16" s="59">
        <f t="shared" si="28"/>
        <v>64</v>
      </c>
      <c r="BT16" s="58">
        <v>36.0</v>
      </c>
      <c r="BU16" s="58">
        <v>28.0</v>
      </c>
      <c r="BV16" s="59">
        <f t="shared" si="29"/>
        <v>64</v>
      </c>
      <c r="BW16" s="60">
        <f t="shared" ref="BW16:BX16" si="143">SUM(BJ16+BT16)</f>
        <v>69</v>
      </c>
      <c r="BX16" s="60">
        <f t="shared" si="143"/>
        <v>55</v>
      </c>
      <c r="BY16" s="59">
        <f t="shared" si="31"/>
        <v>124</v>
      </c>
      <c r="BZ16" s="58">
        <v>311.0</v>
      </c>
      <c r="CA16" s="58">
        <v>241.0</v>
      </c>
      <c r="CB16" s="58">
        <v>86.0</v>
      </c>
      <c r="CC16" s="58">
        <v>61.0</v>
      </c>
      <c r="CD16" s="58">
        <v>35.0</v>
      </c>
      <c r="CE16" s="58">
        <v>34.0</v>
      </c>
      <c r="CF16" s="58">
        <v>1.0</v>
      </c>
      <c r="CG16" s="58">
        <v>3.0</v>
      </c>
      <c r="CH16" s="58">
        <v>165.0</v>
      </c>
      <c r="CI16" s="58">
        <v>124.0</v>
      </c>
      <c r="CJ16" s="58">
        <v>10.0</v>
      </c>
      <c r="CK16" s="58">
        <v>10.0</v>
      </c>
      <c r="CL16" s="58">
        <v>3.0</v>
      </c>
      <c r="CM16" s="58">
        <v>3.0</v>
      </c>
      <c r="CN16" s="60">
        <f t="shared" ref="CN16:CO16" si="144">SUM(BZ16,CB16,CD16,CF16,CH16,CJ16,CL16)</f>
        <v>611</v>
      </c>
      <c r="CO16" s="61">
        <f t="shared" si="144"/>
        <v>476</v>
      </c>
      <c r="CP16" s="61">
        <f t="shared" si="33"/>
        <v>1087</v>
      </c>
      <c r="CQ16" s="61">
        <f t="shared" ref="CQ16:CR16" si="145">SUM(Z16,AO16,AZ16,BW16)</f>
        <v>611</v>
      </c>
      <c r="CR16" s="61">
        <f t="shared" si="145"/>
        <v>476</v>
      </c>
      <c r="CS16" s="61">
        <f t="shared" si="35"/>
        <v>1087</v>
      </c>
      <c r="CT16" s="58">
        <v>186.0</v>
      </c>
      <c r="CU16" s="58">
        <v>138.0</v>
      </c>
      <c r="CV16" s="59">
        <f t="shared" si="36"/>
        <v>324</v>
      </c>
      <c r="CW16" s="58">
        <v>174.0</v>
      </c>
      <c r="CX16" s="58">
        <v>139.0</v>
      </c>
      <c r="CY16" s="59">
        <f t="shared" si="37"/>
        <v>313</v>
      </c>
      <c r="CZ16" s="58">
        <v>20.0</v>
      </c>
      <c r="DA16" s="58">
        <v>16.0</v>
      </c>
      <c r="DB16" s="59">
        <f t="shared" si="38"/>
        <v>36</v>
      </c>
      <c r="DC16" s="58">
        <v>56.0</v>
      </c>
      <c r="DD16" s="58">
        <v>42.0</v>
      </c>
      <c r="DE16" s="59">
        <f t="shared" si="39"/>
        <v>98</v>
      </c>
      <c r="DF16" s="58">
        <v>12.0</v>
      </c>
      <c r="DG16" s="58">
        <v>10.0</v>
      </c>
      <c r="DH16" s="59">
        <f t="shared" si="40"/>
        <v>22</v>
      </c>
      <c r="DI16" s="58">
        <v>163.0</v>
      </c>
      <c r="DJ16" s="58">
        <v>131.0</v>
      </c>
      <c r="DK16" s="59">
        <f t="shared" si="41"/>
        <v>294</v>
      </c>
      <c r="DL16" s="59">
        <f t="shared" ref="DL16:DM16" si="146">SUM(CT16+CW16+CZ16+DC16+DF16+DI16)</f>
        <v>611</v>
      </c>
      <c r="DM16" s="59">
        <f t="shared" si="146"/>
        <v>476</v>
      </c>
      <c r="DN16" s="59">
        <f t="shared" si="43"/>
        <v>1087</v>
      </c>
      <c r="DO16" s="75"/>
      <c r="DP16" s="59">
        <f t="shared" ref="DP16:DQ16" si="147">SUM(CQ16-DL16)</f>
        <v>0</v>
      </c>
      <c r="DQ16" s="59">
        <f t="shared" si="147"/>
        <v>0</v>
      </c>
      <c r="DR16" s="59">
        <f t="shared" si="45"/>
        <v>1087</v>
      </c>
      <c r="DS16" s="59">
        <f t="shared" si="46"/>
        <v>1087</v>
      </c>
      <c r="DT16" s="59">
        <f t="shared" si="47"/>
        <v>0</v>
      </c>
      <c r="DU16" s="59">
        <f t="shared" si="48"/>
        <v>0</v>
      </c>
      <c r="DV16" s="59">
        <f t="shared" ref="DV16:DW16" si="148">SUM(CN16-CQ16)</f>
        <v>0</v>
      </c>
      <c r="DW16" s="59">
        <f t="shared" si="148"/>
        <v>0</v>
      </c>
      <c r="DX16" s="62" t="s">
        <v>78</v>
      </c>
      <c r="DY16" s="76"/>
    </row>
    <row r="17" ht="21.0" customHeight="1">
      <c r="A17" s="54">
        <v>14.0</v>
      </c>
      <c r="B17" s="55">
        <v>1020.0</v>
      </c>
      <c r="C17" s="64" t="s">
        <v>87</v>
      </c>
      <c r="D17" s="54" t="s">
        <v>68</v>
      </c>
      <c r="E17" s="54" t="s">
        <v>69</v>
      </c>
      <c r="F17" s="58">
        <v>1.0</v>
      </c>
      <c r="G17" s="58">
        <v>12.0</v>
      </c>
      <c r="H17" s="58">
        <v>25.0</v>
      </c>
      <c r="I17" s="59">
        <f t="shared" si="10"/>
        <v>37</v>
      </c>
      <c r="J17" s="58">
        <v>1.0</v>
      </c>
      <c r="K17" s="58">
        <v>20.0</v>
      </c>
      <c r="L17" s="58">
        <v>17.0</v>
      </c>
      <c r="M17" s="59">
        <f t="shared" si="11"/>
        <v>37</v>
      </c>
      <c r="N17" s="58">
        <v>1.0</v>
      </c>
      <c r="O17" s="58">
        <v>22.0</v>
      </c>
      <c r="P17" s="58">
        <v>23.0</v>
      </c>
      <c r="Q17" s="59">
        <f t="shared" si="12"/>
        <v>45</v>
      </c>
      <c r="R17" s="58">
        <v>1.0</v>
      </c>
      <c r="S17" s="58">
        <v>24.0</v>
      </c>
      <c r="T17" s="58">
        <v>16.0</v>
      </c>
      <c r="U17" s="59">
        <f t="shared" si="13"/>
        <v>40</v>
      </c>
      <c r="V17" s="58">
        <v>1.0</v>
      </c>
      <c r="W17" s="58">
        <v>19.0</v>
      </c>
      <c r="X17" s="58">
        <v>23.0</v>
      </c>
      <c r="Y17" s="59">
        <f t="shared" si="14"/>
        <v>42</v>
      </c>
      <c r="Z17" s="59">
        <f t="shared" ref="Z17:AA17" si="149">SUM(G17,K17,O17,S17,W17)</f>
        <v>97</v>
      </c>
      <c r="AA17" s="59">
        <f t="shared" si="149"/>
        <v>104</v>
      </c>
      <c r="AB17" s="59">
        <f t="shared" si="16"/>
        <v>201</v>
      </c>
      <c r="AC17" s="58">
        <v>1.0</v>
      </c>
      <c r="AD17" s="58">
        <v>26.0</v>
      </c>
      <c r="AE17" s="58">
        <v>25.0</v>
      </c>
      <c r="AF17" s="59">
        <f t="shared" si="17"/>
        <v>51</v>
      </c>
      <c r="AG17" s="58">
        <v>1.0</v>
      </c>
      <c r="AH17" s="58">
        <v>21.0</v>
      </c>
      <c r="AI17" s="58">
        <v>11.0</v>
      </c>
      <c r="AJ17" s="59">
        <f t="shared" si="18"/>
        <v>32</v>
      </c>
      <c r="AK17" s="58">
        <v>1.0</v>
      </c>
      <c r="AL17" s="58">
        <v>28.0</v>
      </c>
      <c r="AM17" s="58">
        <v>16.0</v>
      </c>
      <c r="AN17" s="59">
        <f t="shared" si="19"/>
        <v>44</v>
      </c>
      <c r="AO17" s="59">
        <f t="shared" ref="AO17:AP17" si="150">SUM(AD17,AH17,AL17)</f>
        <v>75</v>
      </c>
      <c r="AP17" s="59">
        <f t="shared" si="150"/>
        <v>52</v>
      </c>
      <c r="AQ17" s="59">
        <f t="shared" si="21"/>
        <v>127</v>
      </c>
      <c r="AR17" s="58">
        <v>1.0</v>
      </c>
      <c r="AS17" s="58">
        <v>20.0</v>
      </c>
      <c r="AT17" s="58">
        <v>23.0</v>
      </c>
      <c r="AU17" s="59">
        <f t="shared" si="22"/>
        <v>43</v>
      </c>
      <c r="AV17" s="58">
        <v>1.0</v>
      </c>
      <c r="AW17" s="58">
        <v>25.0</v>
      </c>
      <c r="AX17" s="58">
        <v>7.0</v>
      </c>
      <c r="AY17" s="59">
        <f t="shared" si="23"/>
        <v>32</v>
      </c>
      <c r="AZ17" s="59">
        <f t="shared" ref="AZ17:BA17" si="151">SUM(AS17,AW17)</f>
        <v>45</v>
      </c>
      <c r="BA17" s="59">
        <f t="shared" si="151"/>
        <v>30</v>
      </c>
      <c r="BB17" s="59">
        <f t="shared" si="25"/>
        <v>75</v>
      </c>
      <c r="BC17" s="58">
        <v>1.0</v>
      </c>
      <c r="BD17" s="58">
        <v>35.0</v>
      </c>
      <c r="BE17" s="58">
        <v>1.0</v>
      </c>
      <c r="BF17" s="58">
        <v>20.0</v>
      </c>
      <c r="BG17" s="58">
        <v>0.0</v>
      </c>
      <c r="BH17" s="58">
        <v>0.0</v>
      </c>
      <c r="BI17" s="59">
        <f t="shared" si="26"/>
        <v>55</v>
      </c>
      <c r="BJ17" s="58">
        <v>23.0</v>
      </c>
      <c r="BK17" s="58">
        <v>32.0</v>
      </c>
      <c r="BL17" s="59">
        <f t="shared" si="27"/>
        <v>55</v>
      </c>
      <c r="BM17" s="58">
        <v>1.0</v>
      </c>
      <c r="BN17" s="58">
        <v>35.0</v>
      </c>
      <c r="BO17" s="58">
        <v>1.0</v>
      </c>
      <c r="BP17" s="58">
        <v>20.0</v>
      </c>
      <c r="BQ17" s="58">
        <v>0.0</v>
      </c>
      <c r="BR17" s="58">
        <v>0.0</v>
      </c>
      <c r="BS17" s="59">
        <f t="shared" si="28"/>
        <v>55</v>
      </c>
      <c r="BT17" s="58">
        <v>30.0</v>
      </c>
      <c r="BU17" s="58">
        <v>25.0</v>
      </c>
      <c r="BV17" s="59">
        <f t="shared" si="29"/>
        <v>55</v>
      </c>
      <c r="BW17" s="60">
        <f t="shared" ref="BW17:BX17" si="152">SUM(BJ17+BT17)</f>
        <v>53</v>
      </c>
      <c r="BX17" s="60">
        <f t="shared" si="152"/>
        <v>57</v>
      </c>
      <c r="BY17" s="59">
        <f t="shared" si="31"/>
        <v>110</v>
      </c>
      <c r="BZ17" s="58">
        <v>115.0</v>
      </c>
      <c r="CA17" s="58">
        <v>95.0</v>
      </c>
      <c r="CB17" s="58">
        <v>56.0</v>
      </c>
      <c r="CC17" s="58">
        <v>44.0</v>
      </c>
      <c r="CD17" s="58">
        <v>34.0</v>
      </c>
      <c r="CE17" s="58">
        <v>35.0</v>
      </c>
      <c r="CF17" s="58">
        <v>0.0</v>
      </c>
      <c r="CG17" s="58">
        <v>0.0</v>
      </c>
      <c r="CH17" s="58">
        <v>59.0</v>
      </c>
      <c r="CI17" s="58">
        <v>58.0</v>
      </c>
      <c r="CJ17" s="58">
        <v>5.0</v>
      </c>
      <c r="CK17" s="58">
        <v>11.0</v>
      </c>
      <c r="CL17" s="58">
        <v>1.0</v>
      </c>
      <c r="CM17" s="58">
        <v>0.0</v>
      </c>
      <c r="CN17" s="60">
        <f t="shared" ref="CN17:CO17" si="153">SUM(BZ17,CB17,CD17,CF17,CH17,CJ17,CL17)</f>
        <v>270</v>
      </c>
      <c r="CO17" s="61">
        <f t="shared" si="153"/>
        <v>243</v>
      </c>
      <c r="CP17" s="61">
        <f t="shared" si="33"/>
        <v>513</v>
      </c>
      <c r="CQ17" s="61">
        <f t="shared" ref="CQ17:CR17" si="154">SUM(Z17,AO17,AZ17,BW17)</f>
        <v>270</v>
      </c>
      <c r="CR17" s="61">
        <f t="shared" si="154"/>
        <v>243</v>
      </c>
      <c r="CS17" s="61">
        <f t="shared" si="35"/>
        <v>513</v>
      </c>
      <c r="CT17" s="58">
        <v>199.0</v>
      </c>
      <c r="CU17" s="58">
        <v>182.0</v>
      </c>
      <c r="CV17" s="59">
        <f t="shared" si="36"/>
        <v>381</v>
      </c>
      <c r="CW17" s="58">
        <v>4.0</v>
      </c>
      <c r="CX17" s="58">
        <v>3.0</v>
      </c>
      <c r="CY17" s="59">
        <f t="shared" si="37"/>
        <v>7</v>
      </c>
      <c r="CZ17" s="58">
        <v>3.0</v>
      </c>
      <c r="DA17" s="58">
        <v>3.0</v>
      </c>
      <c r="DB17" s="59">
        <f t="shared" si="38"/>
        <v>6</v>
      </c>
      <c r="DC17" s="58">
        <v>0.0</v>
      </c>
      <c r="DD17" s="58">
        <v>1.0</v>
      </c>
      <c r="DE17" s="59">
        <f t="shared" si="39"/>
        <v>1</v>
      </c>
      <c r="DF17" s="58">
        <v>64.0</v>
      </c>
      <c r="DG17" s="58">
        <v>54.0</v>
      </c>
      <c r="DH17" s="59">
        <f t="shared" si="40"/>
        <v>118</v>
      </c>
      <c r="DI17" s="58"/>
      <c r="DJ17" s="58"/>
      <c r="DK17" s="59">
        <f t="shared" si="41"/>
        <v>0</v>
      </c>
      <c r="DL17" s="59">
        <f t="shared" ref="DL17:DM17" si="155">SUM(CT17+CW17+CZ17+DC17+DF17+DI17)</f>
        <v>270</v>
      </c>
      <c r="DM17" s="59">
        <f t="shared" si="155"/>
        <v>243</v>
      </c>
      <c r="DN17" s="59">
        <f t="shared" si="43"/>
        <v>513</v>
      </c>
      <c r="DO17" s="75"/>
      <c r="DP17" s="59">
        <f t="shared" ref="DP17:DQ17" si="156">SUM(CQ17-DL17)</f>
        <v>0</v>
      </c>
      <c r="DQ17" s="59">
        <f t="shared" si="156"/>
        <v>0</v>
      </c>
      <c r="DR17" s="59">
        <f t="shared" si="45"/>
        <v>513</v>
      </c>
      <c r="DS17" s="59">
        <f t="shared" si="46"/>
        <v>513</v>
      </c>
      <c r="DT17" s="59">
        <f t="shared" si="47"/>
        <v>0</v>
      </c>
      <c r="DU17" s="59">
        <f t="shared" si="48"/>
        <v>0</v>
      </c>
      <c r="DV17" s="59">
        <f t="shared" ref="DV17:DW17" si="157">SUM(CN17-CQ17)</f>
        <v>0</v>
      </c>
      <c r="DW17" s="59">
        <f t="shared" si="157"/>
        <v>0</v>
      </c>
      <c r="DX17" s="62" t="s">
        <v>70</v>
      </c>
      <c r="DY17" s="76"/>
    </row>
    <row r="18" ht="21.0" customHeight="1">
      <c r="A18" s="66">
        <v>15.0</v>
      </c>
      <c r="B18" s="67">
        <v>1019.0</v>
      </c>
      <c r="C18" s="68" t="s">
        <v>88</v>
      </c>
      <c r="D18" s="66" t="s">
        <v>68</v>
      </c>
      <c r="E18" s="54" t="s">
        <v>69</v>
      </c>
      <c r="F18" s="71">
        <v>1.0</v>
      </c>
      <c r="G18" s="71">
        <v>17.0</v>
      </c>
      <c r="H18" s="71">
        <v>23.0</v>
      </c>
      <c r="I18" s="60">
        <f t="shared" si="10"/>
        <v>40</v>
      </c>
      <c r="J18" s="71">
        <v>1.0</v>
      </c>
      <c r="K18" s="71">
        <v>19.0</v>
      </c>
      <c r="L18" s="71">
        <v>16.0</v>
      </c>
      <c r="M18" s="60">
        <f t="shared" si="11"/>
        <v>35</v>
      </c>
      <c r="N18" s="71">
        <v>1.0</v>
      </c>
      <c r="O18" s="71">
        <v>18.0</v>
      </c>
      <c r="P18" s="71">
        <v>18.0</v>
      </c>
      <c r="Q18" s="60">
        <f t="shared" si="12"/>
        <v>36</v>
      </c>
      <c r="R18" s="71">
        <v>1.0</v>
      </c>
      <c r="S18" s="71">
        <v>22.0</v>
      </c>
      <c r="T18" s="71">
        <v>14.0</v>
      </c>
      <c r="U18" s="60">
        <f t="shared" si="13"/>
        <v>36</v>
      </c>
      <c r="V18" s="71">
        <v>1.0</v>
      </c>
      <c r="W18" s="71">
        <v>24.0</v>
      </c>
      <c r="X18" s="71">
        <v>18.0</v>
      </c>
      <c r="Y18" s="60">
        <f t="shared" si="14"/>
        <v>42</v>
      </c>
      <c r="Z18" s="60">
        <f t="shared" ref="Z18:AA18" si="158">SUM(G18,K18,O18,S18,W18)</f>
        <v>100</v>
      </c>
      <c r="AA18" s="60">
        <f t="shared" si="158"/>
        <v>89</v>
      </c>
      <c r="AB18" s="60">
        <f t="shared" si="16"/>
        <v>189</v>
      </c>
      <c r="AC18" s="71">
        <v>1.0</v>
      </c>
      <c r="AD18" s="71">
        <v>18.0</v>
      </c>
      <c r="AE18" s="71">
        <v>25.0</v>
      </c>
      <c r="AF18" s="60">
        <f t="shared" si="17"/>
        <v>43</v>
      </c>
      <c r="AG18" s="71">
        <v>1.0</v>
      </c>
      <c r="AH18" s="71">
        <v>31.0</v>
      </c>
      <c r="AI18" s="71">
        <v>11.0</v>
      </c>
      <c r="AJ18" s="60">
        <f t="shared" si="18"/>
        <v>42</v>
      </c>
      <c r="AK18" s="71">
        <v>1.0</v>
      </c>
      <c r="AL18" s="71">
        <v>20.0</v>
      </c>
      <c r="AM18" s="71">
        <v>20.0</v>
      </c>
      <c r="AN18" s="60">
        <f t="shared" si="19"/>
        <v>40</v>
      </c>
      <c r="AO18" s="60">
        <f t="shared" ref="AO18:AP18" si="159">SUM(AD18,AH18,AL18)</f>
        <v>69</v>
      </c>
      <c r="AP18" s="60">
        <f t="shared" si="159"/>
        <v>56</v>
      </c>
      <c r="AQ18" s="60">
        <f t="shared" si="21"/>
        <v>125</v>
      </c>
      <c r="AR18" s="71">
        <v>1.0</v>
      </c>
      <c r="AS18" s="71">
        <v>25.0</v>
      </c>
      <c r="AT18" s="71">
        <v>15.0</v>
      </c>
      <c r="AU18" s="60">
        <f t="shared" si="22"/>
        <v>40</v>
      </c>
      <c r="AV18" s="71">
        <v>1.0</v>
      </c>
      <c r="AW18" s="71">
        <v>23.0</v>
      </c>
      <c r="AX18" s="71">
        <v>19.0</v>
      </c>
      <c r="AY18" s="60">
        <f t="shared" si="23"/>
        <v>42</v>
      </c>
      <c r="AZ18" s="60">
        <f t="shared" ref="AZ18:BA18" si="160">SUM(AS18,AW18)</f>
        <v>48</v>
      </c>
      <c r="BA18" s="60">
        <f t="shared" si="160"/>
        <v>34</v>
      </c>
      <c r="BB18" s="60">
        <f t="shared" si="25"/>
        <v>82</v>
      </c>
      <c r="BC18" s="71">
        <v>0.0</v>
      </c>
      <c r="BD18" s="71">
        <v>0.0</v>
      </c>
      <c r="BE18" s="71">
        <v>0.0</v>
      </c>
      <c r="BF18" s="71">
        <v>0.0</v>
      </c>
      <c r="BG18" s="71">
        <v>0.0</v>
      </c>
      <c r="BH18" s="71">
        <v>0.0</v>
      </c>
      <c r="BI18" s="60">
        <f t="shared" si="26"/>
        <v>0</v>
      </c>
      <c r="BJ18" s="71">
        <v>0.0</v>
      </c>
      <c r="BK18" s="71">
        <v>0.0</v>
      </c>
      <c r="BL18" s="60">
        <f t="shared" si="27"/>
        <v>0</v>
      </c>
      <c r="BM18" s="71">
        <v>0.0</v>
      </c>
      <c r="BN18" s="71">
        <v>0.0</v>
      </c>
      <c r="BO18" s="71">
        <v>0.0</v>
      </c>
      <c r="BP18" s="71">
        <v>0.0</v>
      </c>
      <c r="BQ18" s="71">
        <v>0.0</v>
      </c>
      <c r="BR18" s="71">
        <v>0.0</v>
      </c>
      <c r="BS18" s="60">
        <f t="shared" si="28"/>
        <v>0</v>
      </c>
      <c r="BT18" s="71">
        <v>0.0</v>
      </c>
      <c r="BU18" s="71">
        <v>0.0</v>
      </c>
      <c r="BV18" s="60">
        <f t="shared" si="29"/>
        <v>0</v>
      </c>
      <c r="BW18" s="60">
        <f t="shared" ref="BW18:BX18" si="161">SUM(BJ18+BT18)</f>
        <v>0</v>
      </c>
      <c r="BX18" s="60">
        <f t="shared" si="161"/>
        <v>0</v>
      </c>
      <c r="BY18" s="60">
        <f t="shared" si="31"/>
        <v>0</v>
      </c>
      <c r="BZ18" s="71">
        <v>89.0</v>
      </c>
      <c r="CA18" s="71">
        <v>93.0</v>
      </c>
      <c r="CB18" s="71">
        <v>76.0</v>
      </c>
      <c r="CC18" s="71">
        <v>33.0</v>
      </c>
      <c r="CD18" s="71">
        <v>9.0</v>
      </c>
      <c r="CE18" s="71">
        <v>16.0</v>
      </c>
      <c r="CF18" s="71">
        <v>0.0</v>
      </c>
      <c r="CG18" s="71">
        <v>0.0</v>
      </c>
      <c r="CH18" s="71">
        <v>38.0</v>
      </c>
      <c r="CI18" s="71">
        <v>33.0</v>
      </c>
      <c r="CJ18" s="71">
        <v>5.0</v>
      </c>
      <c r="CK18" s="71">
        <v>4.0</v>
      </c>
      <c r="CL18" s="71"/>
      <c r="CM18" s="71"/>
      <c r="CN18" s="60">
        <f t="shared" ref="CN18:CO18" si="162">SUM(BZ18,CB18,CD18,CF18,CH18,CJ18,CL18)</f>
        <v>217</v>
      </c>
      <c r="CO18" s="60">
        <f t="shared" si="162"/>
        <v>179</v>
      </c>
      <c r="CP18" s="60">
        <f t="shared" si="33"/>
        <v>396</v>
      </c>
      <c r="CQ18" s="60">
        <f t="shared" ref="CQ18:CR18" si="163">SUM(Z18,AO18,AZ18,BW18)</f>
        <v>217</v>
      </c>
      <c r="CR18" s="60">
        <f t="shared" si="163"/>
        <v>179</v>
      </c>
      <c r="CS18" s="60">
        <f t="shared" si="35"/>
        <v>396</v>
      </c>
      <c r="CT18" s="71">
        <v>43.0</v>
      </c>
      <c r="CU18" s="71">
        <v>37.0</v>
      </c>
      <c r="CV18" s="60">
        <f t="shared" si="36"/>
        <v>80</v>
      </c>
      <c r="CW18" s="71">
        <v>84.0</v>
      </c>
      <c r="CX18" s="71">
        <v>71.0</v>
      </c>
      <c r="CY18" s="60">
        <f t="shared" si="37"/>
        <v>155</v>
      </c>
      <c r="CZ18" s="71">
        <v>14.0</v>
      </c>
      <c r="DA18" s="71">
        <v>14.0</v>
      </c>
      <c r="DB18" s="60">
        <f t="shared" si="38"/>
        <v>28</v>
      </c>
      <c r="DC18" s="71">
        <v>10.0</v>
      </c>
      <c r="DD18" s="71">
        <v>6.0</v>
      </c>
      <c r="DE18" s="60">
        <f t="shared" si="39"/>
        <v>16</v>
      </c>
      <c r="DF18" s="71">
        <v>2.0</v>
      </c>
      <c r="DG18" s="71">
        <v>4.0</v>
      </c>
      <c r="DH18" s="60">
        <f t="shared" si="40"/>
        <v>6</v>
      </c>
      <c r="DI18" s="71">
        <v>64.0</v>
      </c>
      <c r="DJ18" s="71">
        <v>47.0</v>
      </c>
      <c r="DK18" s="60">
        <f t="shared" si="41"/>
        <v>111</v>
      </c>
      <c r="DL18" s="60">
        <f t="shared" ref="DL18:DM18" si="164">SUM(CT18+CW18+CZ18+DC18+DF18+DI18)</f>
        <v>217</v>
      </c>
      <c r="DM18" s="60">
        <f t="shared" si="164"/>
        <v>179</v>
      </c>
      <c r="DN18" s="60">
        <f t="shared" si="43"/>
        <v>396</v>
      </c>
      <c r="DO18" s="86"/>
      <c r="DP18" s="60">
        <f t="shared" ref="DP18:DQ18" si="165">SUM(CQ18-DL18)</f>
        <v>0</v>
      </c>
      <c r="DQ18" s="60">
        <f t="shared" si="165"/>
        <v>0</v>
      </c>
      <c r="DR18" s="60">
        <f t="shared" si="45"/>
        <v>396</v>
      </c>
      <c r="DS18" s="60">
        <f t="shared" si="46"/>
        <v>396</v>
      </c>
      <c r="DT18" s="60">
        <f t="shared" si="47"/>
        <v>0</v>
      </c>
      <c r="DU18" s="60">
        <f t="shared" si="48"/>
        <v>0</v>
      </c>
      <c r="DV18" s="60">
        <f t="shared" ref="DV18:DW18" si="166">SUM(CN18-CQ18)</f>
        <v>0</v>
      </c>
      <c r="DW18" s="60">
        <f t="shared" si="166"/>
        <v>0</v>
      </c>
      <c r="DX18" s="72"/>
      <c r="DY18" s="87"/>
    </row>
    <row r="19" ht="21.0" customHeight="1">
      <c r="A19" s="66">
        <v>16.0</v>
      </c>
      <c r="B19" s="67">
        <v>1012.0</v>
      </c>
      <c r="C19" s="68" t="s">
        <v>89</v>
      </c>
      <c r="D19" s="66" t="s">
        <v>68</v>
      </c>
      <c r="E19" s="54" t="s">
        <v>69</v>
      </c>
      <c r="F19" s="71">
        <v>2.0</v>
      </c>
      <c r="G19" s="71">
        <v>55.0</v>
      </c>
      <c r="H19" s="71">
        <v>40.0</v>
      </c>
      <c r="I19" s="60">
        <f t="shared" si="10"/>
        <v>95</v>
      </c>
      <c r="J19" s="71">
        <v>2.0</v>
      </c>
      <c r="K19" s="71">
        <v>47.0</v>
      </c>
      <c r="L19" s="71">
        <v>34.0</v>
      </c>
      <c r="M19" s="60">
        <f t="shared" si="11"/>
        <v>81</v>
      </c>
      <c r="N19" s="71">
        <v>2.0</v>
      </c>
      <c r="O19" s="71">
        <v>46.0</v>
      </c>
      <c r="P19" s="71">
        <v>35.0</v>
      </c>
      <c r="Q19" s="60">
        <f t="shared" si="12"/>
        <v>81</v>
      </c>
      <c r="R19" s="71">
        <v>2.0</v>
      </c>
      <c r="S19" s="71">
        <v>48.0</v>
      </c>
      <c r="T19" s="71">
        <v>37.0</v>
      </c>
      <c r="U19" s="60">
        <f t="shared" si="13"/>
        <v>85</v>
      </c>
      <c r="V19" s="71">
        <v>2.0</v>
      </c>
      <c r="W19" s="71">
        <v>54.0</v>
      </c>
      <c r="X19" s="71">
        <v>34.0</v>
      </c>
      <c r="Y19" s="60">
        <f t="shared" si="14"/>
        <v>88</v>
      </c>
      <c r="Z19" s="60">
        <f t="shared" ref="Z19:AA19" si="167">SUM(G19,K19,O19,S19,W19)</f>
        <v>250</v>
      </c>
      <c r="AA19" s="60">
        <f t="shared" si="167"/>
        <v>180</v>
      </c>
      <c r="AB19" s="60">
        <f t="shared" si="16"/>
        <v>430</v>
      </c>
      <c r="AC19" s="71">
        <v>2.0</v>
      </c>
      <c r="AD19" s="71">
        <v>47.0</v>
      </c>
      <c r="AE19" s="71">
        <v>43.0</v>
      </c>
      <c r="AF19" s="60">
        <f t="shared" si="17"/>
        <v>90</v>
      </c>
      <c r="AG19" s="71">
        <v>2.0</v>
      </c>
      <c r="AH19" s="71">
        <v>46.0</v>
      </c>
      <c r="AI19" s="71">
        <v>39.0</v>
      </c>
      <c r="AJ19" s="60">
        <f t="shared" si="18"/>
        <v>85</v>
      </c>
      <c r="AK19" s="71">
        <v>2.0</v>
      </c>
      <c r="AL19" s="71">
        <v>54.0</v>
      </c>
      <c r="AM19" s="71">
        <v>36.0</v>
      </c>
      <c r="AN19" s="60">
        <f t="shared" si="19"/>
        <v>90</v>
      </c>
      <c r="AO19" s="60">
        <f t="shared" ref="AO19:AP19" si="168">SUM(AD19,AH19,AL19)</f>
        <v>147</v>
      </c>
      <c r="AP19" s="60">
        <f t="shared" si="168"/>
        <v>118</v>
      </c>
      <c r="AQ19" s="60">
        <f t="shared" si="21"/>
        <v>265</v>
      </c>
      <c r="AR19" s="71">
        <v>2.0</v>
      </c>
      <c r="AS19" s="71">
        <v>48.0</v>
      </c>
      <c r="AT19" s="71">
        <v>22.0</v>
      </c>
      <c r="AU19" s="60">
        <f t="shared" si="22"/>
        <v>70</v>
      </c>
      <c r="AV19" s="71">
        <v>2.0</v>
      </c>
      <c r="AW19" s="71">
        <v>54.0</v>
      </c>
      <c r="AX19" s="71">
        <v>47.0</v>
      </c>
      <c r="AY19" s="60">
        <f t="shared" si="23"/>
        <v>101</v>
      </c>
      <c r="AZ19" s="60">
        <f t="shared" ref="AZ19:BA19" si="169">SUM(AS19,AW19)</f>
        <v>102</v>
      </c>
      <c r="BA19" s="60">
        <f t="shared" si="169"/>
        <v>69</v>
      </c>
      <c r="BB19" s="60">
        <f t="shared" si="25"/>
        <v>171</v>
      </c>
      <c r="BC19" s="71">
        <v>1.0</v>
      </c>
      <c r="BD19" s="71">
        <v>36.0</v>
      </c>
      <c r="BE19" s="71">
        <v>1.0</v>
      </c>
      <c r="BF19" s="71">
        <v>27.0</v>
      </c>
      <c r="BG19" s="71">
        <v>1.0</v>
      </c>
      <c r="BH19" s="71">
        <v>34.0</v>
      </c>
      <c r="BI19" s="60">
        <f t="shared" si="26"/>
        <v>97</v>
      </c>
      <c r="BJ19" s="71">
        <v>52.0</v>
      </c>
      <c r="BK19" s="71">
        <v>45.0</v>
      </c>
      <c r="BL19" s="60">
        <f t="shared" si="27"/>
        <v>97</v>
      </c>
      <c r="BM19" s="71">
        <v>1.0</v>
      </c>
      <c r="BN19" s="71">
        <v>35.0</v>
      </c>
      <c r="BO19" s="71">
        <v>1.0</v>
      </c>
      <c r="BP19" s="71">
        <v>35.0</v>
      </c>
      <c r="BQ19" s="71">
        <v>1.0</v>
      </c>
      <c r="BR19" s="71">
        <v>29.0</v>
      </c>
      <c r="BS19" s="60">
        <f t="shared" si="28"/>
        <v>99</v>
      </c>
      <c r="BT19" s="71">
        <v>60.0</v>
      </c>
      <c r="BU19" s="71">
        <v>39.0</v>
      </c>
      <c r="BV19" s="60">
        <f t="shared" si="29"/>
        <v>99</v>
      </c>
      <c r="BW19" s="60">
        <f t="shared" ref="BW19:BX19" si="170">SUM(BJ19+BT19)</f>
        <v>112</v>
      </c>
      <c r="BX19" s="60">
        <f t="shared" si="170"/>
        <v>84</v>
      </c>
      <c r="BY19" s="60">
        <f t="shared" si="31"/>
        <v>196</v>
      </c>
      <c r="BZ19" s="71">
        <v>324.0</v>
      </c>
      <c r="CA19" s="71">
        <v>274.0</v>
      </c>
      <c r="CB19" s="71">
        <v>110.0</v>
      </c>
      <c r="CC19" s="71">
        <v>61.0</v>
      </c>
      <c r="CD19" s="71">
        <v>26.0</v>
      </c>
      <c r="CE19" s="71">
        <v>12.0</v>
      </c>
      <c r="CF19" s="71">
        <v>1.0</v>
      </c>
      <c r="CG19" s="71">
        <v>1.0</v>
      </c>
      <c r="CH19" s="71">
        <v>76.0</v>
      </c>
      <c r="CI19" s="71">
        <v>55.0</v>
      </c>
      <c r="CJ19" s="71">
        <v>65.0</v>
      </c>
      <c r="CK19" s="71">
        <v>38.0</v>
      </c>
      <c r="CL19" s="71">
        <v>9.0</v>
      </c>
      <c r="CM19" s="71">
        <v>10.0</v>
      </c>
      <c r="CN19" s="60">
        <f t="shared" ref="CN19:CO19" si="171">SUM(BZ19,CB19,CD19,CF19,CH19,CJ19,CL19)</f>
        <v>611</v>
      </c>
      <c r="CO19" s="60">
        <f t="shared" si="171"/>
        <v>451</v>
      </c>
      <c r="CP19" s="60">
        <f t="shared" si="33"/>
        <v>1062</v>
      </c>
      <c r="CQ19" s="60">
        <f t="shared" ref="CQ19:CR19" si="172">SUM(Z19,AO19,AZ19,BW19)</f>
        <v>611</v>
      </c>
      <c r="CR19" s="60">
        <f t="shared" si="172"/>
        <v>451</v>
      </c>
      <c r="CS19" s="60">
        <f t="shared" si="35"/>
        <v>1062</v>
      </c>
      <c r="CT19" s="71">
        <v>324.0</v>
      </c>
      <c r="CU19" s="71">
        <v>249.0</v>
      </c>
      <c r="CV19" s="60">
        <f t="shared" si="36"/>
        <v>573</v>
      </c>
      <c r="CW19" s="71">
        <v>26.0</v>
      </c>
      <c r="CX19" s="71">
        <v>21.0</v>
      </c>
      <c r="CY19" s="60">
        <f t="shared" si="37"/>
        <v>47</v>
      </c>
      <c r="CZ19" s="71">
        <v>24.0</v>
      </c>
      <c r="DA19" s="71">
        <v>19.0</v>
      </c>
      <c r="DB19" s="60">
        <f t="shared" si="38"/>
        <v>43</v>
      </c>
      <c r="DC19" s="71">
        <v>9.0</v>
      </c>
      <c r="DD19" s="71">
        <v>11.0</v>
      </c>
      <c r="DE19" s="60">
        <f t="shared" si="39"/>
        <v>20</v>
      </c>
      <c r="DF19" s="71">
        <v>228.0</v>
      </c>
      <c r="DG19" s="71">
        <v>151.0</v>
      </c>
      <c r="DH19" s="60">
        <f t="shared" si="40"/>
        <v>379</v>
      </c>
      <c r="DI19" s="71">
        <v>0.0</v>
      </c>
      <c r="DJ19" s="71">
        <v>0.0</v>
      </c>
      <c r="DK19" s="60">
        <f t="shared" si="41"/>
        <v>0</v>
      </c>
      <c r="DL19" s="60">
        <f t="shared" ref="DL19:DM19" si="173">SUM(CT19+CW19+CZ19+DC19+DF19+DI19)</f>
        <v>611</v>
      </c>
      <c r="DM19" s="60">
        <f t="shared" si="173"/>
        <v>451</v>
      </c>
      <c r="DN19" s="60">
        <f t="shared" si="43"/>
        <v>1062</v>
      </c>
      <c r="DO19" s="86"/>
      <c r="DP19" s="60">
        <f t="shared" ref="DP19:DQ19" si="174">SUM(CQ19-DL19)</f>
        <v>0</v>
      </c>
      <c r="DQ19" s="60">
        <f t="shared" si="174"/>
        <v>0</v>
      </c>
      <c r="DR19" s="60">
        <f t="shared" si="45"/>
        <v>1062</v>
      </c>
      <c r="DS19" s="60">
        <f t="shared" si="46"/>
        <v>1062</v>
      </c>
      <c r="DT19" s="60">
        <f t="shared" si="47"/>
        <v>0</v>
      </c>
      <c r="DU19" s="60">
        <f t="shared" si="48"/>
        <v>0</v>
      </c>
      <c r="DV19" s="60">
        <f t="shared" ref="DV19:DW19" si="175">SUM(CN19-CQ19)</f>
        <v>0</v>
      </c>
      <c r="DW19" s="60">
        <f t="shared" si="175"/>
        <v>0</v>
      </c>
      <c r="DX19" s="72" t="s">
        <v>73</v>
      </c>
      <c r="DY19" s="87"/>
    </row>
    <row r="20" ht="21.0" customHeight="1">
      <c r="A20" s="66">
        <v>17.0</v>
      </c>
      <c r="B20" s="67">
        <v>1013.0</v>
      </c>
      <c r="C20" s="68" t="s">
        <v>90</v>
      </c>
      <c r="D20" s="66" t="s">
        <v>68</v>
      </c>
      <c r="E20" s="54" t="s">
        <v>69</v>
      </c>
      <c r="F20" s="71">
        <v>2.0</v>
      </c>
      <c r="G20" s="71">
        <v>44.0</v>
      </c>
      <c r="H20" s="71">
        <v>33.0</v>
      </c>
      <c r="I20" s="60">
        <f t="shared" si="10"/>
        <v>77</v>
      </c>
      <c r="J20" s="71">
        <v>2.0</v>
      </c>
      <c r="K20" s="71">
        <v>43.0</v>
      </c>
      <c r="L20" s="71">
        <v>38.0</v>
      </c>
      <c r="M20" s="60">
        <f t="shared" si="11"/>
        <v>81</v>
      </c>
      <c r="N20" s="71">
        <v>2.0</v>
      </c>
      <c r="O20" s="71">
        <v>51.0</v>
      </c>
      <c r="P20" s="71">
        <v>45.0</v>
      </c>
      <c r="Q20" s="60">
        <f t="shared" si="12"/>
        <v>96</v>
      </c>
      <c r="R20" s="71">
        <v>2.0</v>
      </c>
      <c r="S20" s="71">
        <v>45.0</v>
      </c>
      <c r="T20" s="71">
        <v>41.0</v>
      </c>
      <c r="U20" s="60">
        <f t="shared" si="13"/>
        <v>86</v>
      </c>
      <c r="V20" s="71">
        <v>2.0</v>
      </c>
      <c r="W20" s="71">
        <v>50.0</v>
      </c>
      <c r="X20" s="71">
        <v>33.0</v>
      </c>
      <c r="Y20" s="60">
        <f t="shared" si="14"/>
        <v>83</v>
      </c>
      <c r="Z20" s="60">
        <f t="shared" ref="Z20:AA20" si="176">SUM(G20,K20,O20,S20,W20)</f>
        <v>233</v>
      </c>
      <c r="AA20" s="60">
        <f t="shared" si="176"/>
        <v>190</v>
      </c>
      <c r="AB20" s="60">
        <f t="shared" si="16"/>
        <v>423</v>
      </c>
      <c r="AC20" s="71">
        <v>2.0</v>
      </c>
      <c r="AD20" s="71">
        <v>63.0</v>
      </c>
      <c r="AE20" s="71">
        <v>36.0</v>
      </c>
      <c r="AF20" s="60">
        <f t="shared" si="17"/>
        <v>99</v>
      </c>
      <c r="AG20" s="71">
        <v>2.0</v>
      </c>
      <c r="AH20" s="71">
        <v>43.0</v>
      </c>
      <c r="AI20" s="71">
        <v>38.0</v>
      </c>
      <c r="AJ20" s="60">
        <f t="shared" si="18"/>
        <v>81</v>
      </c>
      <c r="AK20" s="71">
        <v>2.0</v>
      </c>
      <c r="AL20" s="71">
        <v>35.0</v>
      </c>
      <c r="AM20" s="71">
        <v>45.0</v>
      </c>
      <c r="AN20" s="60">
        <f t="shared" si="19"/>
        <v>80</v>
      </c>
      <c r="AO20" s="60">
        <f t="shared" ref="AO20:AP20" si="177">SUM(AD20,AH20,AL20)</f>
        <v>141</v>
      </c>
      <c r="AP20" s="60">
        <f t="shared" si="177"/>
        <v>119</v>
      </c>
      <c r="AQ20" s="60">
        <f t="shared" si="21"/>
        <v>260</v>
      </c>
      <c r="AR20" s="71">
        <v>2.0</v>
      </c>
      <c r="AS20" s="71">
        <v>38.0</v>
      </c>
      <c r="AT20" s="71">
        <v>31.0</v>
      </c>
      <c r="AU20" s="60">
        <f t="shared" si="22"/>
        <v>69</v>
      </c>
      <c r="AV20" s="71">
        <v>2.0</v>
      </c>
      <c r="AW20" s="71">
        <v>39.0</v>
      </c>
      <c r="AX20" s="71">
        <v>29.0</v>
      </c>
      <c r="AY20" s="60">
        <f t="shared" si="23"/>
        <v>68</v>
      </c>
      <c r="AZ20" s="60">
        <f t="shared" ref="AZ20:BA20" si="178">SUM(AS20,AW20)</f>
        <v>77</v>
      </c>
      <c r="BA20" s="60">
        <f t="shared" si="178"/>
        <v>60</v>
      </c>
      <c r="BB20" s="60">
        <f t="shared" si="25"/>
        <v>137</v>
      </c>
      <c r="BC20" s="71">
        <v>1.0</v>
      </c>
      <c r="BD20" s="71">
        <v>42.0</v>
      </c>
      <c r="BE20" s="71">
        <v>1.0</v>
      </c>
      <c r="BF20" s="71">
        <v>33.0</v>
      </c>
      <c r="BG20" s="71">
        <v>0.0</v>
      </c>
      <c r="BH20" s="71">
        <v>0.0</v>
      </c>
      <c r="BI20" s="60">
        <f t="shared" si="26"/>
        <v>75</v>
      </c>
      <c r="BJ20" s="71">
        <v>39.0</v>
      </c>
      <c r="BK20" s="71">
        <v>36.0</v>
      </c>
      <c r="BL20" s="60">
        <f t="shared" si="27"/>
        <v>75</v>
      </c>
      <c r="BM20" s="71">
        <v>1.0</v>
      </c>
      <c r="BN20" s="71">
        <v>38.0</v>
      </c>
      <c r="BO20" s="71">
        <v>1.0</v>
      </c>
      <c r="BP20" s="71">
        <v>28.0</v>
      </c>
      <c r="BQ20" s="71">
        <v>0.0</v>
      </c>
      <c r="BR20" s="71">
        <v>0.0</v>
      </c>
      <c r="BS20" s="60">
        <f t="shared" si="28"/>
        <v>66</v>
      </c>
      <c r="BT20" s="71">
        <v>28.0</v>
      </c>
      <c r="BU20" s="71">
        <v>38.0</v>
      </c>
      <c r="BV20" s="60">
        <f t="shared" si="29"/>
        <v>66</v>
      </c>
      <c r="BW20" s="60">
        <f t="shared" ref="BW20:BX20" si="179">SUM(BJ20+BT20)</f>
        <v>67</v>
      </c>
      <c r="BX20" s="60">
        <f t="shared" si="179"/>
        <v>74</v>
      </c>
      <c r="BY20" s="60">
        <f t="shared" si="31"/>
        <v>141</v>
      </c>
      <c r="BZ20" s="71">
        <v>273.0</v>
      </c>
      <c r="CA20" s="71">
        <v>263.0</v>
      </c>
      <c r="CB20" s="71">
        <v>92.0</v>
      </c>
      <c r="CC20" s="71">
        <v>67.0</v>
      </c>
      <c r="CD20" s="71">
        <v>21.0</v>
      </c>
      <c r="CE20" s="71">
        <v>14.0</v>
      </c>
      <c r="CF20" s="71">
        <v>1.0</v>
      </c>
      <c r="CG20" s="71">
        <v>1.0</v>
      </c>
      <c r="CH20" s="71">
        <v>110.0</v>
      </c>
      <c r="CI20" s="71">
        <v>83.0</v>
      </c>
      <c r="CJ20" s="71">
        <v>20.0</v>
      </c>
      <c r="CK20" s="71">
        <v>14.0</v>
      </c>
      <c r="CL20" s="71">
        <v>1.0</v>
      </c>
      <c r="CM20" s="71">
        <v>1.0</v>
      </c>
      <c r="CN20" s="60">
        <f t="shared" ref="CN20:CO20" si="180">SUM(BZ20,CB20,CD20,CF20,CH20,CJ20,CL20)</f>
        <v>518</v>
      </c>
      <c r="CO20" s="60">
        <f t="shared" si="180"/>
        <v>443</v>
      </c>
      <c r="CP20" s="60">
        <f t="shared" si="33"/>
        <v>961</v>
      </c>
      <c r="CQ20" s="60">
        <f t="shared" ref="CQ20:CR20" si="181">SUM(Z20,AO20,AZ20,BW20)</f>
        <v>518</v>
      </c>
      <c r="CR20" s="60">
        <f t="shared" si="181"/>
        <v>443</v>
      </c>
      <c r="CS20" s="60">
        <f t="shared" si="35"/>
        <v>961</v>
      </c>
      <c r="CT20" s="71">
        <v>270.0</v>
      </c>
      <c r="CU20" s="71">
        <v>253.0</v>
      </c>
      <c r="CV20" s="60">
        <f t="shared" si="36"/>
        <v>523</v>
      </c>
      <c r="CW20" s="71">
        <v>14.0</v>
      </c>
      <c r="CX20" s="71">
        <v>11.0</v>
      </c>
      <c r="CY20" s="60">
        <f t="shared" si="37"/>
        <v>25</v>
      </c>
      <c r="CZ20" s="71">
        <v>44.0</v>
      </c>
      <c r="DA20" s="71">
        <v>29.0</v>
      </c>
      <c r="DB20" s="60">
        <f t="shared" si="38"/>
        <v>73</v>
      </c>
      <c r="DC20" s="71">
        <v>15.0</v>
      </c>
      <c r="DD20" s="71">
        <v>19.0</v>
      </c>
      <c r="DE20" s="60">
        <f t="shared" si="39"/>
        <v>34</v>
      </c>
      <c r="DF20" s="71">
        <v>175.0</v>
      </c>
      <c r="DG20" s="71">
        <v>131.0</v>
      </c>
      <c r="DH20" s="60">
        <f t="shared" si="40"/>
        <v>306</v>
      </c>
      <c r="DI20" s="71">
        <v>0.0</v>
      </c>
      <c r="DJ20" s="71">
        <v>0.0</v>
      </c>
      <c r="DK20" s="60">
        <f t="shared" si="41"/>
        <v>0</v>
      </c>
      <c r="DL20" s="60">
        <f t="shared" ref="DL20:DM20" si="182">SUM(CT20+CW20+CZ20+DC20+DF20+DI20)</f>
        <v>518</v>
      </c>
      <c r="DM20" s="60">
        <f t="shared" si="182"/>
        <v>443</v>
      </c>
      <c r="DN20" s="60">
        <f t="shared" si="43"/>
        <v>961</v>
      </c>
      <c r="DO20" s="86"/>
      <c r="DP20" s="60">
        <f t="shared" ref="DP20:DQ20" si="183">SUM(CQ20-DL20)</f>
        <v>0</v>
      </c>
      <c r="DQ20" s="60">
        <f t="shared" si="183"/>
        <v>0</v>
      </c>
      <c r="DR20" s="60">
        <f t="shared" si="45"/>
        <v>961</v>
      </c>
      <c r="DS20" s="60">
        <f t="shared" si="46"/>
        <v>961</v>
      </c>
      <c r="DT20" s="60">
        <f t="shared" si="47"/>
        <v>0</v>
      </c>
      <c r="DU20" s="60">
        <f t="shared" si="48"/>
        <v>0</v>
      </c>
      <c r="DV20" s="60">
        <f t="shared" ref="DV20:DW20" si="184">SUM(CN20-CQ20)</f>
        <v>0</v>
      </c>
      <c r="DW20" s="60">
        <f t="shared" si="184"/>
        <v>0</v>
      </c>
      <c r="DX20" s="72" t="s">
        <v>70</v>
      </c>
      <c r="DY20" s="87"/>
    </row>
    <row r="21" ht="21.0" customHeight="1">
      <c r="A21" s="66">
        <v>18.0</v>
      </c>
      <c r="B21" s="67">
        <v>1033.0</v>
      </c>
      <c r="C21" s="68" t="s">
        <v>91</v>
      </c>
      <c r="D21" s="66" t="s">
        <v>68</v>
      </c>
      <c r="E21" s="54" t="s">
        <v>69</v>
      </c>
      <c r="F21" s="71">
        <v>1.0</v>
      </c>
      <c r="G21" s="71">
        <v>33.0</v>
      </c>
      <c r="H21" s="71">
        <v>23.0</v>
      </c>
      <c r="I21" s="60">
        <f t="shared" si="10"/>
        <v>56</v>
      </c>
      <c r="J21" s="71">
        <v>1.0</v>
      </c>
      <c r="K21" s="71">
        <v>27.0</v>
      </c>
      <c r="L21" s="71">
        <v>19.0</v>
      </c>
      <c r="M21" s="60">
        <f t="shared" si="11"/>
        <v>46</v>
      </c>
      <c r="N21" s="71">
        <v>1.0</v>
      </c>
      <c r="O21" s="71">
        <v>30.0</v>
      </c>
      <c r="P21" s="71">
        <v>25.0</v>
      </c>
      <c r="Q21" s="60">
        <f t="shared" si="12"/>
        <v>55</v>
      </c>
      <c r="R21" s="71">
        <v>1.0</v>
      </c>
      <c r="S21" s="71">
        <v>31.0</v>
      </c>
      <c r="T21" s="71">
        <v>29.0</v>
      </c>
      <c r="U21" s="60">
        <f t="shared" si="13"/>
        <v>60</v>
      </c>
      <c r="V21" s="71">
        <v>1.0</v>
      </c>
      <c r="W21" s="71">
        <v>29.0</v>
      </c>
      <c r="X21" s="71">
        <v>23.0</v>
      </c>
      <c r="Y21" s="60">
        <f t="shared" si="14"/>
        <v>52</v>
      </c>
      <c r="Z21" s="60">
        <f t="shared" ref="Z21:AA21" si="185">SUM(G21,K21,O21,S21,W21)</f>
        <v>150</v>
      </c>
      <c r="AA21" s="60">
        <f t="shared" si="185"/>
        <v>119</v>
      </c>
      <c r="AB21" s="60">
        <f t="shared" si="16"/>
        <v>269</v>
      </c>
      <c r="AC21" s="71">
        <v>2.0</v>
      </c>
      <c r="AD21" s="71">
        <v>32.0</v>
      </c>
      <c r="AE21" s="71">
        <v>24.0</v>
      </c>
      <c r="AF21" s="60">
        <f t="shared" si="17"/>
        <v>56</v>
      </c>
      <c r="AG21" s="71">
        <v>2.0</v>
      </c>
      <c r="AH21" s="71">
        <v>38.0</v>
      </c>
      <c r="AI21" s="71">
        <v>33.0</v>
      </c>
      <c r="AJ21" s="60">
        <f t="shared" si="18"/>
        <v>71</v>
      </c>
      <c r="AK21" s="71">
        <v>2.0</v>
      </c>
      <c r="AL21" s="71">
        <v>29.0</v>
      </c>
      <c r="AM21" s="71">
        <v>23.0</v>
      </c>
      <c r="AN21" s="60">
        <f t="shared" si="19"/>
        <v>52</v>
      </c>
      <c r="AO21" s="60">
        <f t="shared" ref="AO21:AP21" si="186">SUM(AD21,AH21,AL21)</f>
        <v>99</v>
      </c>
      <c r="AP21" s="60">
        <f t="shared" si="186"/>
        <v>80</v>
      </c>
      <c r="AQ21" s="60">
        <f t="shared" si="21"/>
        <v>179</v>
      </c>
      <c r="AR21" s="71">
        <v>2.0</v>
      </c>
      <c r="AS21" s="71">
        <v>13.0</v>
      </c>
      <c r="AT21" s="71">
        <v>18.0</v>
      </c>
      <c r="AU21" s="60">
        <f t="shared" si="22"/>
        <v>31</v>
      </c>
      <c r="AV21" s="71">
        <v>2.0</v>
      </c>
      <c r="AW21" s="71">
        <v>20.0</v>
      </c>
      <c r="AX21" s="71">
        <v>22.0</v>
      </c>
      <c r="AY21" s="60">
        <f t="shared" si="23"/>
        <v>42</v>
      </c>
      <c r="AZ21" s="60">
        <f t="shared" ref="AZ21:BA21" si="187">SUM(AS21,AW21)</f>
        <v>33</v>
      </c>
      <c r="BA21" s="60">
        <f t="shared" si="187"/>
        <v>40</v>
      </c>
      <c r="BB21" s="60">
        <f t="shared" si="25"/>
        <v>73</v>
      </c>
      <c r="BC21" s="71">
        <v>1.0</v>
      </c>
      <c r="BD21" s="71">
        <v>18.0</v>
      </c>
      <c r="BE21" s="71" t="s">
        <v>85</v>
      </c>
      <c r="BF21" s="71" t="s">
        <v>85</v>
      </c>
      <c r="BG21" s="71">
        <v>1.0</v>
      </c>
      <c r="BH21" s="71">
        <v>18.0</v>
      </c>
      <c r="BI21" s="60">
        <f t="shared" si="26"/>
        <v>36</v>
      </c>
      <c r="BJ21" s="71">
        <v>22.0</v>
      </c>
      <c r="BK21" s="71">
        <v>14.0</v>
      </c>
      <c r="BL21" s="60">
        <f t="shared" si="27"/>
        <v>36</v>
      </c>
      <c r="BM21" s="71">
        <v>1.0</v>
      </c>
      <c r="BN21" s="71">
        <v>14.0</v>
      </c>
      <c r="BO21" s="71" t="s">
        <v>85</v>
      </c>
      <c r="BP21" s="71" t="s">
        <v>85</v>
      </c>
      <c r="BQ21" s="71">
        <v>1.0</v>
      </c>
      <c r="BR21" s="71">
        <v>17.0</v>
      </c>
      <c r="BS21" s="60">
        <f t="shared" si="28"/>
        <v>31</v>
      </c>
      <c r="BT21" s="71">
        <v>10.0</v>
      </c>
      <c r="BU21" s="71">
        <v>21.0</v>
      </c>
      <c r="BV21" s="60">
        <f t="shared" si="29"/>
        <v>31</v>
      </c>
      <c r="BW21" s="60">
        <f t="shared" ref="BW21:BX21" si="188">SUM(BJ21+BT21)</f>
        <v>32</v>
      </c>
      <c r="BX21" s="60">
        <f t="shared" si="188"/>
        <v>35</v>
      </c>
      <c r="BY21" s="60">
        <f t="shared" si="31"/>
        <v>67</v>
      </c>
      <c r="BZ21" s="71">
        <v>216.0</v>
      </c>
      <c r="CA21" s="71">
        <v>177.0</v>
      </c>
      <c r="CB21" s="71">
        <v>31.0</v>
      </c>
      <c r="CC21" s="71">
        <v>29.0</v>
      </c>
      <c r="CD21" s="71">
        <v>5.0</v>
      </c>
      <c r="CE21" s="71">
        <v>8.0</v>
      </c>
      <c r="CF21" s="71">
        <v>0.0</v>
      </c>
      <c r="CG21" s="71">
        <v>0.0</v>
      </c>
      <c r="CH21" s="71">
        <v>34.0</v>
      </c>
      <c r="CI21" s="71">
        <v>41.0</v>
      </c>
      <c r="CJ21" s="71">
        <v>21.0</v>
      </c>
      <c r="CK21" s="71">
        <v>10.0</v>
      </c>
      <c r="CL21" s="71">
        <v>7.0</v>
      </c>
      <c r="CM21" s="71">
        <v>9.0</v>
      </c>
      <c r="CN21" s="60">
        <f t="shared" ref="CN21:CO21" si="189">SUM(BZ21,CB21,CD21,CF21,CH21,CJ21,CL21)</f>
        <v>314</v>
      </c>
      <c r="CO21" s="60">
        <f t="shared" si="189"/>
        <v>274</v>
      </c>
      <c r="CP21" s="60">
        <f t="shared" si="33"/>
        <v>588</v>
      </c>
      <c r="CQ21" s="60">
        <f t="shared" ref="CQ21:CR21" si="190">SUM(Z21,AO21,AZ21,BW21)</f>
        <v>314</v>
      </c>
      <c r="CR21" s="60">
        <f t="shared" si="190"/>
        <v>274</v>
      </c>
      <c r="CS21" s="60">
        <f t="shared" si="35"/>
        <v>588</v>
      </c>
      <c r="CT21" s="71">
        <v>212.0</v>
      </c>
      <c r="CU21" s="71">
        <v>203.0</v>
      </c>
      <c r="CV21" s="60">
        <f t="shared" si="36"/>
        <v>415</v>
      </c>
      <c r="CW21" s="71">
        <v>5.0</v>
      </c>
      <c r="CX21" s="71">
        <v>2.0</v>
      </c>
      <c r="CY21" s="60">
        <f t="shared" si="37"/>
        <v>7</v>
      </c>
      <c r="CZ21" s="71">
        <v>4.0</v>
      </c>
      <c r="DA21" s="71">
        <v>7.0</v>
      </c>
      <c r="DB21" s="60">
        <f t="shared" si="38"/>
        <v>11</v>
      </c>
      <c r="DC21" s="71">
        <v>1.0</v>
      </c>
      <c r="DD21" s="71">
        <v>0.0</v>
      </c>
      <c r="DE21" s="60">
        <f t="shared" si="39"/>
        <v>1</v>
      </c>
      <c r="DF21" s="71">
        <v>92.0</v>
      </c>
      <c r="DG21" s="71">
        <v>62.0</v>
      </c>
      <c r="DH21" s="60">
        <f t="shared" si="40"/>
        <v>154</v>
      </c>
      <c r="DI21" s="71">
        <v>0.0</v>
      </c>
      <c r="DJ21" s="71">
        <v>0.0</v>
      </c>
      <c r="DK21" s="60">
        <f t="shared" si="41"/>
        <v>0</v>
      </c>
      <c r="DL21" s="60">
        <f t="shared" ref="DL21:DM21" si="191">SUM(CT21+CW21+CZ21+DC21+DF21+DI21)</f>
        <v>314</v>
      </c>
      <c r="DM21" s="60">
        <f t="shared" si="191"/>
        <v>274</v>
      </c>
      <c r="DN21" s="60">
        <f t="shared" si="43"/>
        <v>588</v>
      </c>
      <c r="DO21" s="86"/>
      <c r="DP21" s="60">
        <f t="shared" ref="DP21:DQ21" si="192">SUM(CQ21-DL21)</f>
        <v>0</v>
      </c>
      <c r="DQ21" s="60">
        <f t="shared" si="192"/>
        <v>0</v>
      </c>
      <c r="DR21" s="60">
        <f t="shared" si="45"/>
        <v>588</v>
      </c>
      <c r="DS21" s="60">
        <f t="shared" si="46"/>
        <v>588</v>
      </c>
      <c r="DT21" s="60">
        <f t="shared" si="47"/>
        <v>0</v>
      </c>
      <c r="DU21" s="60">
        <f t="shared" si="48"/>
        <v>0</v>
      </c>
      <c r="DV21" s="60">
        <f t="shared" ref="DV21:DW21" si="193">SUM(CN21-CQ21)</f>
        <v>0</v>
      </c>
      <c r="DW21" s="60">
        <f t="shared" si="193"/>
        <v>0</v>
      </c>
      <c r="DX21" s="72" t="s">
        <v>70</v>
      </c>
      <c r="DY21" s="76"/>
    </row>
    <row r="22" ht="21.0" customHeight="1">
      <c r="A22" s="66">
        <v>19.0</v>
      </c>
      <c r="B22" s="67">
        <v>1016.0</v>
      </c>
      <c r="C22" s="68" t="s">
        <v>92</v>
      </c>
      <c r="D22" s="66" t="s">
        <v>68</v>
      </c>
      <c r="E22" s="54" t="s">
        <v>69</v>
      </c>
      <c r="F22" s="71">
        <v>2.0</v>
      </c>
      <c r="G22" s="71">
        <v>29.0</v>
      </c>
      <c r="H22" s="71">
        <v>17.0</v>
      </c>
      <c r="I22" s="60">
        <f t="shared" si="10"/>
        <v>46</v>
      </c>
      <c r="J22" s="71">
        <v>2.0</v>
      </c>
      <c r="K22" s="71">
        <v>30.0</v>
      </c>
      <c r="L22" s="71">
        <v>10.0</v>
      </c>
      <c r="M22" s="60">
        <f t="shared" si="11"/>
        <v>40</v>
      </c>
      <c r="N22" s="71">
        <v>2.0</v>
      </c>
      <c r="O22" s="71">
        <v>31.0</v>
      </c>
      <c r="P22" s="71">
        <v>28.0</v>
      </c>
      <c r="Q22" s="60">
        <f t="shared" si="12"/>
        <v>59</v>
      </c>
      <c r="R22" s="71">
        <v>2.0</v>
      </c>
      <c r="S22" s="71">
        <v>50.0</v>
      </c>
      <c r="T22" s="71">
        <v>24.0</v>
      </c>
      <c r="U22" s="60">
        <f t="shared" si="13"/>
        <v>74</v>
      </c>
      <c r="V22" s="71">
        <v>2.0</v>
      </c>
      <c r="W22" s="71">
        <v>33.0</v>
      </c>
      <c r="X22" s="71">
        <v>26.0</v>
      </c>
      <c r="Y22" s="60">
        <f t="shared" si="14"/>
        <v>59</v>
      </c>
      <c r="Z22" s="60">
        <f t="shared" ref="Z22:AA22" si="194">SUM(G22,K22,O22,S22,W22)</f>
        <v>173</v>
      </c>
      <c r="AA22" s="60">
        <f t="shared" si="194"/>
        <v>105</v>
      </c>
      <c r="AB22" s="60">
        <f t="shared" si="16"/>
        <v>278</v>
      </c>
      <c r="AC22" s="71">
        <v>2.0</v>
      </c>
      <c r="AD22" s="71">
        <v>39.0</v>
      </c>
      <c r="AE22" s="71">
        <v>32.0</v>
      </c>
      <c r="AF22" s="60">
        <f t="shared" si="17"/>
        <v>71</v>
      </c>
      <c r="AG22" s="71">
        <v>2.0</v>
      </c>
      <c r="AH22" s="71">
        <v>43.0</v>
      </c>
      <c r="AI22" s="71">
        <v>27.0</v>
      </c>
      <c r="AJ22" s="60">
        <f t="shared" si="18"/>
        <v>70</v>
      </c>
      <c r="AK22" s="71">
        <v>2.0</v>
      </c>
      <c r="AL22" s="71">
        <v>46.0</v>
      </c>
      <c r="AM22" s="71">
        <v>20.0</v>
      </c>
      <c r="AN22" s="60">
        <f t="shared" si="19"/>
        <v>66</v>
      </c>
      <c r="AO22" s="60">
        <f t="shared" ref="AO22:AP22" si="195">SUM(AD22,AH22,AL22)</f>
        <v>128</v>
      </c>
      <c r="AP22" s="60">
        <f t="shared" si="195"/>
        <v>79</v>
      </c>
      <c r="AQ22" s="60">
        <f t="shared" si="21"/>
        <v>207</v>
      </c>
      <c r="AR22" s="71">
        <v>2.0</v>
      </c>
      <c r="AS22" s="71">
        <v>31.0</v>
      </c>
      <c r="AT22" s="71">
        <v>26.0</v>
      </c>
      <c r="AU22" s="60">
        <f t="shared" si="22"/>
        <v>57</v>
      </c>
      <c r="AV22" s="71">
        <v>2.0</v>
      </c>
      <c r="AW22" s="71">
        <v>44.0</v>
      </c>
      <c r="AX22" s="71">
        <v>24.0</v>
      </c>
      <c r="AY22" s="60">
        <f t="shared" si="23"/>
        <v>68</v>
      </c>
      <c r="AZ22" s="60">
        <f t="shared" ref="AZ22:BA22" si="196">SUM(AS22,AW22)</f>
        <v>75</v>
      </c>
      <c r="BA22" s="60">
        <f t="shared" si="196"/>
        <v>50</v>
      </c>
      <c r="BB22" s="60">
        <f t="shared" si="25"/>
        <v>125</v>
      </c>
      <c r="BC22" s="71">
        <v>1.0</v>
      </c>
      <c r="BD22" s="71">
        <v>34.0</v>
      </c>
      <c r="BE22" s="71" t="s">
        <v>85</v>
      </c>
      <c r="BF22" s="71" t="s">
        <v>85</v>
      </c>
      <c r="BG22" s="71">
        <v>1.0</v>
      </c>
      <c r="BH22" s="71">
        <v>26.0</v>
      </c>
      <c r="BI22" s="60">
        <f t="shared" si="26"/>
        <v>60</v>
      </c>
      <c r="BJ22" s="71">
        <v>26.0</v>
      </c>
      <c r="BK22" s="71">
        <v>34.0</v>
      </c>
      <c r="BL22" s="60">
        <f t="shared" si="27"/>
        <v>60</v>
      </c>
      <c r="BM22" s="71">
        <v>1.0</v>
      </c>
      <c r="BN22" s="71">
        <v>28.0</v>
      </c>
      <c r="BO22" s="71" t="s">
        <v>85</v>
      </c>
      <c r="BP22" s="71" t="s">
        <v>85</v>
      </c>
      <c r="BQ22" s="71">
        <v>1.0</v>
      </c>
      <c r="BR22" s="71">
        <v>12.0</v>
      </c>
      <c r="BS22" s="60">
        <f t="shared" si="28"/>
        <v>40</v>
      </c>
      <c r="BT22" s="71">
        <v>17.0</v>
      </c>
      <c r="BU22" s="71">
        <v>23.0</v>
      </c>
      <c r="BV22" s="60">
        <f t="shared" si="29"/>
        <v>40</v>
      </c>
      <c r="BW22" s="60">
        <f t="shared" ref="BW22:BX22" si="197">SUM(BJ22+BT22)</f>
        <v>43</v>
      </c>
      <c r="BX22" s="60">
        <f t="shared" si="197"/>
        <v>57</v>
      </c>
      <c r="BY22" s="60">
        <f t="shared" si="31"/>
        <v>100</v>
      </c>
      <c r="BZ22" s="71">
        <v>225.0</v>
      </c>
      <c r="CA22" s="71">
        <v>171.0</v>
      </c>
      <c r="CB22" s="71">
        <v>54.0</v>
      </c>
      <c r="CC22" s="71">
        <v>35.0</v>
      </c>
      <c r="CD22" s="71">
        <v>8.0</v>
      </c>
      <c r="CE22" s="71">
        <v>7.0</v>
      </c>
      <c r="CF22" s="71">
        <v>3.0</v>
      </c>
      <c r="CG22" s="71">
        <v>1.0</v>
      </c>
      <c r="CH22" s="71">
        <v>98.0</v>
      </c>
      <c r="CI22" s="71">
        <v>55.0</v>
      </c>
      <c r="CJ22" s="71">
        <v>31.0</v>
      </c>
      <c r="CK22" s="71">
        <v>21.0</v>
      </c>
      <c r="CL22" s="71">
        <v>0.0</v>
      </c>
      <c r="CM22" s="71">
        <v>1.0</v>
      </c>
      <c r="CN22" s="60">
        <f t="shared" ref="CN22:CO22" si="198">SUM(BZ22,CB22,CD22,CF22,CH22,CJ22,CL22)</f>
        <v>419</v>
      </c>
      <c r="CO22" s="60">
        <f t="shared" si="198"/>
        <v>291</v>
      </c>
      <c r="CP22" s="60">
        <f t="shared" si="33"/>
        <v>710</v>
      </c>
      <c r="CQ22" s="60">
        <f t="shared" ref="CQ22:CR22" si="199">SUM(Z22,AO22,AZ22,BW22)</f>
        <v>419</v>
      </c>
      <c r="CR22" s="60">
        <f t="shared" si="199"/>
        <v>291</v>
      </c>
      <c r="CS22" s="60">
        <f t="shared" si="35"/>
        <v>710</v>
      </c>
      <c r="CT22" s="71">
        <v>114.0</v>
      </c>
      <c r="CU22" s="71">
        <v>99.0</v>
      </c>
      <c r="CV22" s="60">
        <f t="shared" si="36"/>
        <v>213</v>
      </c>
      <c r="CW22" s="71">
        <v>11.0</v>
      </c>
      <c r="CX22" s="71">
        <v>9.0</v>
      </c>
      <c r="CY22" s="60">
        <f t="shared" si="37"/>
        <v>20</v>
      </c>
      <c r="CZ22" s="71">
        <v>25.0</v>
      </c>
      <c r="DA22" s="71">
        <v>13.0</v>
      </c>
      <c r="DB22" s="60">
        <f t="shared" si="38"/>
        <v>38</v>
      </c>
      <c r="DC22" s="71">
        <v>9.0</v>
      </c>
      <c r="DD22" s="71">
        <v>2.0</v>
      </c>
      <c r="DE22" s="60">
        <f t="shared" si="39"/>
        <v>11</v>
      </c>
      <c r="DF22" s="71">
        <v>260.0</v>
      </c>
      <c r="DG22" s="71">
        <v>168.0</v>
      </c>
      <c r="DH22" s="60">
        <f t="shared" si="40"/>
        <v>428</v>
      </c>
      <c r="DI22" s="71">
        <v>0.0</v>
      </c>
      <c r="DJ22" s="71">
        <v>0.0</v>
      </c>
      <c r="DK22" s="60">
        <f t="shared" si="41"/>
        <v>0</v>
      </c>
      <c r="DL22" s="60">
        <f t="shared" ref="DL22:DM22" si="200">SUM(CT22+CW22+CZ22+DC22+DF22+DI22)</f>
        <v>419</v>
      </c>
      <c r="DM22" s="60">
        <f t="shared" si="200"/>
        <v>291</v>
      </c>
      <c r="DN22" s="60">
        <f t="shared" si="43"/>
        <v>710</v>
      </c>
      <c r="DO22" s="86"/>
      <c r="DP22" s="60">
        <f t="shared" ref="DP22:DQ22" si="201">SUM(CQ22-DL22)</f>
        <v>0</v>
      </c>
      <c r="DQ22" s="60">
        <f t="shared" si="201"/>
        <v>0</v>
      </c>
      <c r="DR22" s="60">
        <f t="shared" si="45"/>
        <v>710</v>
      </c>
      <c r="DS22" s="60">
        <f t="shared" si="46"/>
        <v>710</v>
      </c>
      <c r="DT22" s="60">
        <f t="shared" si="47"/>
        <v>0</v>
      </c>
      <c r="DU22" s="60">
        <f t="shared" si="48"/>
        <v>0</v>
      </c>
      <c r="DV22" s="60">
        <f t="shared" ref="DV22:DW22" si="202">SUM(CN22-CQ22)</f>
        <v>0</v>
      </c>
      <c r="DW22" s="60">
        <f t="shared" si="202"/>
        <v>0</v>
      </c>
      <c r="DX22" s="72" t="s">
        <v>73</v>
      </c>
      <c r="DY22" s="76"/>
    </row>
    <row r="23" ht="21.0" customHeight="1">
      <c r="A23" s="66">
        <v>20.0</v>
      </c>
      <c r="B23" s="67">
        <v>1035.0</v>
      </c>
      <c r="C23" s="68" t="s">
        <v>93</v>
      </c>
      <c r="D23" s="66" t="s">
        <v>68</v>
      </c>
      <c r="E23" s="66" t="s">
        <v>69</v>
      </c>
      <c r="F23" s="71">
        <v>1.0</v>
      </c>
      <c r="G23" s="71">
        <v>30.0</v>
      </c>
      <c r="H23" s="71">
        <v>26.0</v>
      </c>
      <c r="I23" s="60">
        <f t="shared" si="10"/>
        <v>56</v>
      </c>
      <c r="J23" s="71">
        <v>1.0</v>
      </c>
      <c r="K23" s="71">
        <v>33.0</v>
      </c>
      <c r="L23" s="71">
        <v>24.0</v>
      </c>
      <c r="M23" s="60">
        <f t="shared" si="11"/>
        <v>57</v>
      </c>
      <c r="N23" s="71">
        <v>2.0</v>
      </c>
      <c r="O23" s="71">
        <v>50.0</v>
      </c>
      <c r="P23" s="71">
        <v>46.0</v>
      </c>
      <c r="Q23" s="60">
        <f t="shared" si="12"/>
        <v>96</v>
      </c>
      <c r="R23" s="71">
        <v>2.0</v>
      </c>
      <c r="S23" s="71">
        <v>49.0</v>
      </c>
      <c r="T23" s="71">
        <v>41.0</v>
      </c>
      <c r="U23" s="60">
        <f t="shared" si="13"/>
        <v>90</v>
      </c>
      <c r="V23" s="71">
        <v>2.0</v>
      </c>
      <c r="W23" s="71">
        <v>55.0</v>
      </c>
      <c r="X23" s="71">
        <v>37.0</v>
      </c>
      <c r="Y23" s="60">
        <f t="shared" si="14"/>
        <v>92</v>
      </c>
      <c r="Z23" s="60">
        <f t="shared" ref="Z23:AA23" si="203">SUM(G23,K23,O23,S23,W23)</f>
        <v>217</v>
      </c>
      <c r="AA23" s="60">
        <f t="shared" si="203"/>
        <v>174</v>
      </c>
      <c r="AB23" s="60">
        <f t="shared" si="16"/>
        <v>391</v>
      </c>
      <c r="AC23" s="71">
        <v>2.0</v>
      </c>
      <c r="AD23" s="71">
        <v>51.0</v>
      </c>
      <c r="AE23" s="71">
        <v>34.0</v>
      </c>
      <c r="AF23" s="60">
        <f t="shared" si="17"/>
        <v>85</v>
      </c>
      <c r="AG23" s="71">
        <v>2.0</v>
      </c>
      <c r="AH23" s="71">
        <v>53.0</v>
      </c>
      <c r="AI23" s="71">
        <v>31.0</v>
      </c>
      <c r="AJ23" s="60">
        <f t="shared" si="18"/>
        <v>84</v>
      </c>
      <c r="AK23" s="71">
        <v>2.0</v>
      </c>
      <c r="AL23" s="71">
        <v>49.0</v>
      </c>
      <c r="AM23" s="71">
        <v>37.0</v>
      </c>
      <c r="AN23" s="60">
        <f t="shared" si="19"/>
        <v>86</v>
      </c>
      <c r="AO23" s="60">
        <f t="shared" ref="AO23:AP23" si="204">SUM(AD23,AH23,AL23)</f>
        <v>153</v>
      </c>
      <c r="AP23" s="60">
        <f t="shared" si="204"/>
        <v>102</v>
      </c>
      <c r="AQ23" s="60">
        <f t="shared" si="21"/>
        <v>255</v>
      </c>
      <c r="AR23" s="71">
        <v>1.0</v>
      </c>
      <c r="AS23" s="71">
        <v>23.0</v>
      </c>
      <c r="AT23" s="71">
        <v>21.0</v>
      </c>
      <c r="AU23" s="60">
        <f t="shared" si="22"/>
        <v>44</v>
      </c>
      <c r="AV23" s="71">
        <v>1.0</v>
      </c>
      <c r="AW23" s="71">
        <v>26.0</v>
      </c>
      <c r="AX23" s="71">
        <v>18.0</v>
      </c>
      <c r="AY23" s="60">
        <f t="shared" si="23"/>
        <v>44</v>
      </c>
      <c r="AZ23" s="60">
        <f t="shared" ref="AZ23:BA23" si="205">SUM(AS23,AW23)</f>
        <v>49</v>
      </c>
      <c r="BA23" s="60">
        <f t="shared" si="205"/>
        <v>39</v>
      </c>
      <c r="BB23" s="60">
        <f t="shared" si="25"/>
        <v>88</v>
      </c>
      <c r="BC23" s="71">
        <v>1.0</v>
      </c>
      <c r="BD23" s="71">
        <v>36.0</v>
      </c>
      <c r="BE23" s="71">
        <v>1.0</v>
      </c>
      <c r="BF23" s="71">
        <v>33.0</v>
      </c>
      <c r="BG23" s="71">
        <v>0.0</v>
      </c>
      <c r="BH23" s="71">
        <v>0.0</v>
      </c>
      <c r="BI23" s="60">
        <f t="shared" si="26"/>
        <v>69</v>
      </c>
      <c r="BJ23" s="71">
        <v>32.0</v>
      </c>
      <c r="BK23" s="71">
        <v>37.0</v>
      </c>
      <c r="BL23" s="60">
        <f t="shared" si="27"/>
        <v>69</v>
      </c>
      <c r="BM23" s="71">
        <v>1.0</v>
      </c>
      <c r="BN23" s="71">
        <v>32.0</v>
      </c>
      <c r="BO23" s="71">
        <v>1.0</v>
      </c>
      <c r="BP23" s="71">
        <v>35.0</v>
      </c>
      <c r="BQ23" s="71">
        <v>0.0</v>
      </c>
      <c r="BR23" s="71">
        <v>0.0</v>
      </c>
      <c r="BS23" s="60">
        <f t="shared" si="28"/>
        <v>67</v>
      </c>
      <c r="BT23" s="71">
        <v>29.0</v>
      </c>
      <c r="BU23" s="71">
        <v>38.0</v>
      </c>
      <c r="BV23" s="60">
        <f t="shared" si="29"/>
        <v>67</v>
      </c>
      <c r="BW23" s="60">
        <f t="shared" ref="BW23:BX23" si="206">SUM(BJ23+BT23)</f>
        <v>61</v>
      </c>
      <c r="BX23" s="60">
        <f t="shared" si="206"/>
        <v>75</v>
      </c>
      <c r="BY23" s="60">
        <f t="shared" si="31"/>
        <v>136</v>
      </c>
      <c r="BZ23" s="71">
        <v>201.0</v>
      </c>
      <c r="CA23" s="71">
        <v>176.0</v>
      </c>
      <c r="CB23" s="71">
        <v>57.0</v>
      </c>
      <c r="CC23" s="71">
        <v>66.0</v>
      </c>
      <c r="CD23" s="71">
        <v>38.0</v>
      </c>
      <c r="CE23" s="71">
        <v>22.0</v>
      </c>
      <c r="CF23" s="71">
        <v>1.0</v>
      </c>
      <c r="CG23" s="71">
        <v>1.0</v>
      </c>
      <c r="CH23" s="71">
        <v>162.0</v>
      </c>
      <c r="CI23" s="71">
        <v>110.0</v>
      </c>
      <c r="CJ23" s="71">
        <v>18.0</v>
      </c>
      <c r="CK23" s="71">
        <v>14.0</v>
      </c>
      <c r="CL23" s="71">
        <v>3.0</v>
      </c>
      <c r="CM23" s="71">
        <v>1.0</v>
      </c>
      <c r="CN23" s="60">
        <f t="shared" ref="CN23:CO23" si="207">SUM(BZ23,CB23,CD23,CF23,CH23,CJ23,CL23)</f>
        <v>480</v>
      </c>
      <c r="CO23" s="60">
        <f t="shared" si="207"/>
        <v>390</v>
      </c>
      <c r="CP23" s="60">
        <f t="shared" si="33"/>
        <v>870</v>
      </c>
      <c r="CQ23" s="60">
        <f t="shared" ref="CQ23:CR23" si="208">SUM(Z23,AO23,AZ23,BW23)</f>
        <v>480</v>
      </c>
      <c r="CR23" s="60">
        <f t="shared" si="208"/>
        <v>390</v>
      </c>
      <c r="CS23" s="60">
        <f t="shared" si="35"/>
        <v>870</v>
      </c>
      <c r="CT23" s="71">
        <v>167.0</v>
      </c>
      <c r="CU23" s="71">
        <v>163.0</v>
      </c>
      <c r="CV23" s="60">
        <f t="shared" si="36"/>
        <v>330</v>
      </c>
      <c r="CW23" s="71">
        <v>18.0</v>
      </c>
      <c r="CX23" s="71">
        <v>11.0</v>
      </c>
      <c r="CY23" s="60">
        <f t="shared" si="37"/>
        <v>29</v>
      </c>
      <c r="CZ23" s="71">
        <v>81.0</v>
      </c>
      <c r="DA23" s="71">
        <v>48.0</v>
      </c>
      <c r="DB23" s="60">
        <f t="shared" si="38"/>
        <v>129</v>
      </c>
      <c r="DC23" s="71">
        <v>20.0</v>
      </c>
      <c r="DD23" s="71">
        <v>13.0</v>
      </c>
      <c r="DE23" s="60">
        <f t="shared" si="39"/>
        <v>33</v>
      </c>
      <c r="DF23" s="71">
        <v>194.0</v>
      </c>
      <c r="DG23" s="71">
        <v>155.0</v>
      </c>
      <c r="DH23" s="60">
        <f t="shared" si="40"/>
        <v>349</v>
      </c>
      <c r="DI23" s="71">
        <v>0.0</v>
      </c>
      <c r="DJ23" s="71">
        <v>0.0</v>
      </c>
      <c r="DK23" s="60">
        <f t="shared" si="41"/>
        <v>0</v>
      </c>
      <c r="DL23" s="60">
        <f t="shared" ref="DL23:DM23" si="209">SUM(CT23+CW23+CZ23+DC23+DF23+DI23)</f>
        <v>480</v>
      </c>
      <c r="DM23" s="60">
        <f t="shared" si="209"/>
        <v>390</v>
      </c>
      <c r="DN23" s="60">
        <f t="shared" si="43"/>
        <v>870</v>
      </c>
      <c r="DO23" s="86"/>
      <c r="DP23" s="60">
        <f t="shared" ref="DP23:DQ23" si="210">SUM(CQ23-DL23)</f>
        <v>0</v>
      </c>
      <c r="DQ23" s="60">
        <f t="shared" si="210"/>
        <v>0</v>
      </c>
      <c r="DR23" s="60">
        <f t="shared" si="45"/>
        <v>870</v>
      </c>
      <c r="DS23" s="60">
        <f t="shared" si="46"/>
        <v>870</v>
      </c>
      <c r="DT23" s="60">
        <f t="shared" si="47"/>
        <v>0</v>
      </c>
      <c r="DU23" s="60">
        <f t="shared" si="48"/>
        <v>0</v>
      </c>
      <c r="DV23" s="60">
        <f t="shared" ref="DV23:DW23" si="211">SUM(CN23-CQ23)</f>
        <v>0</v>
      </c>
      <c r="DW23" s="60">
        <f t="shared" si="211"/>
        <v>0</v>
      </c>
      <c r="DX23" s="72"/>
      <c r="DY23" s="87"/>
    </row>
    <row r="24" ht="21.0" customHeight="1">
      <c r="A24" s="66">
        <v>21.0</v>
      </c>
      <c r="B24" s="67">
        <v>1011.0</v>
      </c>
      <c r="C24" s="68" t="s">
        <v>94</v>
      </c>
      <c r="D24" s="66" t="s">
        <v>68</v>
      </c>
      <c r="E24" s="66" t="s">
        <v>69</v>
      </c>
      <c r="F24" s="71">
        <v>2.0</v>
      </c>
      <c r="G24" s="71">
        <v>54.0</v>
      </c>
      <c r="H24" s="71">
        <v>31.0</v>
      </c>
      <c r="I24" s="71">
        <v>85.0</v>
      </c>
      <c r="J24" s="71">
        <v>2.0</v>
      </c>
      <c r="K24" s="71">
        <v>46.0</v>
      </c>
      <c r="L24" s="71">
        <v>27.0</v>
      </c>
      <c r="M24" s="71">
        <v>73.0</v>
      </c>
      <c r="N24" s="71">
        <v>1.0</v>
      </c>
      <c r="O24" s="71">
        <v>27.0</v>
      </c>
      <c r="P24" s="71">
        <v>22.0</v>
      </c>
      <c r="Q24" s="71">
        <v>49.0</v>
      </c>
      <c r="R24" s="71">
        <v>1.0</v>
      </c>
      <c r="S24" s="71">
        <v>35.0</v>
      </c>
      <c r="T24" s="71">
        <v>16.0</v>
      </c>
      <c r="U24" s="71">
        <v>51.0</v>
      </c>
      <c r="V24" s="71">
        <v>1.0</v>
      </c>
      <c r="W24" s="71">
        <v>29.0</v>
      </c>
      <c r="X24" s="71">
        <v>19.0</v>
      </c>
      <c r="Y24" s="71">
        <v>48.0</v>
      </c>
      <c r="Z24" s="71">
        <v>191.0</v>
      </c>
      <c r="AA24" s="71">
        <v>115.0</v>
      </c>
      <c r="AB24" s="71">
        <v>306.0</v>
      </c>
      <c r="AC24" s="71">
        <v>1.0</v>
      </c>
      <c r="AD24" s="71">
        <v>29.0</v>
      </c>
      <c r="AE24" s="71">
        <v>24.0</v>
      </c>
      <c r="AF24" s="71">
        <v>53.0</v>
      </c>
      <c r="AG24" s="71">
        <v>1.0</v>
      </c>
      <c r="AH24" s="71">
        <v>21.0</v>
      </c>
      <c r="AI24" s="71">
        <v>22.0</v>
      </c>
      <c r="AJ24" s="71">
        <v>43.0</v>
      </c>
      <c r="AK24" s="71">
        <v>1.0</v>
      </c>
      <c r="AL24" s="71">
        <v>29.0</v>
      </c>
      <c r="AM24" s="71">
        <v>16.0</v>
      </c>
      <c r="AN24" s="71">
        <v>45.0</v>
      </c>
      <c r="AO24" s="71">
        <v>79.0</v>
      </c>
      <c r="AP24" s="71">
        <v>62.0</v>
      </c>
      <c r="AQ24" s="71">
        <v>141.0</v>
      </c>
      <c r="AR24" s="71">
        <v>1.0</v>
      </c>
      <c r="AS24" s="71">
        <v>23.0</v>
      </c>
      <c r="AT24" s="71">
        <v>14.0</v>
      </c>
      <c r="AU24" s="71">
        <v>37.0</v>
      </c>
      <c r="AV24" s="71">
        <v>1.0</v>
      </c>
      <c r="AW24" s="71">
        <v>22.0</v>
      </c>
      <c r="AX24" s="71">
        <v>17.0</v>
      </c>
      <c r="AY24" s="71">
        <v>39.0</v>
      </c>
      <c r="AZ24" s="71">
        <v>45.0</v>
      </c>
      <c r="BA24" s="71">
        <v>31.0</v>
      </c>
      <c r="BB24" s="71">
        <v>76.0</v>
      </c>
      <c r="BC24" s="71">
        <v>1.0</v>
      </c>
      <c r="BD24" s="71">
        <v>15.0</v>
      </c>
      <c r="BE24" s="71">
        <v>0.0</v>
      </c>
      <c r="BF24" s="71">
        <v>0.0</v>
      </c>
      <c r="BG24" s="71">
        <v>0.0</v>
      </c>
      <c r="BH24" s="71">
        <v>0.0</v>
      </c>
      <c r="BI24" s="71">
        <v>15.0</v>
      </c>
      <c r="BJ24" s="71">
        <v>8.0</v>
      </c>
      <c r="BK24" s="71">
        <v>7.0</v>
      </c>
      <c r="BL24" s="71">
        <v>15.0</v>
      </c>
      <c r="BM24" s="71">
        <v>1.0</v>
      </c>
      <c r="BN24" s="71">
        <v>18.0</v>
      </c>
      <c r="BO24" s="71">
        <v>0.0</v>
      </c>
      <c r="BP24" s="71">
        <v>0.0</v>
      </c>
      <c r="BQ24" s="71">
        <v>0.0</v>
      </c>
      <c r="BR24" s="71">
        <v>0.0</v>
      </c>
      <c r="BS24" s="71">
        <v>18.0</v>
      </c>
      <c r="BT24" s="71">
        <v>8.0</v>
      </c>
      <c r="BU24" s="71">
        <v>10.0</v>
      </c>
      <c r="BV24" s="71">
        <v>18.0</v>
      </c>
      <c r="BW24" s="71">
        <v>16.0</v>
      </c>
      <c r="BX24" s="71">
        <v>17.0</v>
      </c>
      <c r="BY24" s="71">
        <v>33.0</v>
      </c>
      <c r="BZ24" s="71">
        <v>154.0</v>
      </c>
      <c r="CA24" s="71">
        <v>119.0</v>
      </c>
      <c r="CB24" s="71">
        <v>82.0</v>
      </c>
      <c r="CC24" s="71">
        <v>41.0</v>
      </c>
      <c r="CD24" s="71">
        <v>22.0</v>
      </c>
      <c r="CE24" s="71">
        <v>18.0</v>
      </c>
      <c r="CF24" s="71">
        <v>1.0</v>
      </c>
      <c r="CG24" s="71">
        <v>0.0</v>
      </c>
      <c r="CH24" s="71">
        <v>70.0</v>
      </c>
      <c r="CI24" s="71">
        <v>45.0</v>
      </c>
      <c r="CJ24" s="71">
        <v>2.0</v>
      </c>
      <c r="CK24" s="71">
        <v>2.0</v>
      </c>
      <c r="CL24" s="71">
        <v>0.0</v>
      </c>
      <c r="CM24" s="71">
        <v>0.0</v>
      </c>
      <c r="CN24" s="71">
        <v>331.0</v>
      </c>
      <c r="CO24" s="71">
        <v>225.0</v>
      </c>
      <c r="CP24" s="71">
        <v>556.0</v>
      </c>
      <c r="CQ24" s="71">
        <v>331.0</v>
      </c>
      <c r="CR24" s="71">
        <v>225.0</v>
      </c>
      <c r="CS24" s="71">
        <v>556.0</v>
      </c>
      <c r="CT24" s="71">
        <v>124.0</v>
      </c>
      <c r="CU24" s="71">
        <v>108.0</v>
      </c>
      <c r="CV24" s="71">
        <v>232.0</v>
      </c>
      <c r="CW24" s="71">
        <v>28.0</v>
      </c>
      <c r="CX24" s="71">
        <v>17.0</v>
      </c>
      <c r="CY24" s="71">
        <v>45.0</v>
      </c>
      <c r="CZ24" s="71">
        <v>10.0</v>
      </c>
      <c r="DA24" s="71">
        <v>14.0</v>
      </c>
      <c r="DB24" s="71">
        <v>24.0</v>
      </c>
      <c r="DC24" s="71">
        <v>4.0</v>
      </c>
      <c r="DD24" s="71">
        <v>4.0</v>
      </c>
      <c r="DE24" s="71">
        <v>8.0</v>
      </c>
      <c r="DF24" s="71">
        <v>165.0</v>
      </c>
      <c r="DG24" s="71">
        <v>82.0</v>
      </c>
      <c r="DH24" s="71">
        <v>247.0</v>
      </c>
      <c r="DI24" s="71">
        <v>0.0</v>
      </c>
      <c r="DJ24" s="71">
        <v>0.0</v>
      </c>
      <c r="DK24" s="71">
        <v>0.0</v>
      </c>
      <c r="DL24" s="71">
        <v>331.0</v>
      </c>
      <c r="DM24" s="71">
        <v>225.0</v>
      </c>
      <c r="DN24" s="71">
        <v>556.0</v>
      </c>
      <c r="DO24" s="86"/>
      <c r="DP24" s="60">
        <f t="shared" ref="DP24:DQ24" si="212">SUM(CQ24-DL24)</f>
        <v>0</v>
      </c>
      <c r="DQ24" s="60">
        <f t="shared" si="212"/>
        <v>0</v>
      </c>
      <c r="DR24" s="60">
        <f t="shared" si="45"/>
        <v>556</v>
      </c>
      <c r="DS24" s="60">
        <f t="shared" si="46"/>
        <v>556</v>
      </c>
      <c r="DT24" s="60">
        <f t="shared" si="47"/>
        <v>0</v>
      </c>
      <c r="DU24" s="60">
        <f t="shared" si="48"/>
        <v>0</v>
      </c>
      <c r="DV24" s="60">
        <f t="shared" ref="DV24:DW24" si="213">SUM(CN24-CQ24)</f>
        <v>0</v>
      </c>
      <c r="DW24" s="60">
        <f t="shared" si="213"/>
        <v>0</v>
      </c>
      <c r="DX24" s="72" t="s">
        <v>70</v>
      </c>
      <c r="DY24" s="73"/>
    </row>
    <row r="25" ht="21.0" customHeight="1">
      <c r="A25" s="88">
        <v>22.0</v>
      </c>
      <c r="B25" s="67">
        <v>1036.0</v>
      </c>
      <c r="C25" s="89" t="s">
        <v>95</v>
      </c>
      <c r="D25" s="90" t="s">
        <v>68</v>
      </c>
      <c r="E25" s="88" t="s">
        <v>69</v>
      </c>
      <c r="F25" s="91">
        <v>3.0</v>
      </c>
      <c r="G25" s="92">
        <v>92.0</v>
      </c>
      <c r="H25" s="93">
        <v>57.0</v>
      </c>
      <c r="I25" s="94">
        <f t="shared" ref="I25:I50" si="223">SUM(G25:H25)</f>
        <v>149</v>
      </c>
      <c r="J25" s="91">
        <v>3.0</v>
      </c>
      <c r="K25" s="95">
        <v>91.0</v>
      </c>
      <c r="L25" s="96">
        <v>68.0</v>
      </c>
      <c r="M25" s="94">
        <f t="shared" ref="M25:M50" si="224">SUM(K25:L25)</f>
        <v>159</v>
      </c>
      <c r="N25" s="91">
        <v>3.0</v>
      </c>
      <c r="O25" s="95">
        <v>87.0</v>
      </c>
      <c r="P25" s="96">
        <v>67.0</v>
      </c>
      <c r="Q25" s="94">
        <f t="shared" ref="Q25:Q50" si="225">SUM(O25:P25)</f>
        <v>154</v>
      </c>
      <c r="R25" s="91">
        <v>3.0</v>
      </c>
      <c r="S25" s="95">
        <v>80.0</v>
      </c>
      <c r="T25" s="96">
        <v>72.0</v>
      </c>
      <c r="U25" s="94">
        <f t="shared" ref="U25:U50" si="226">SUM(S25:T25)</f>
        <v>152</v>
      </c>
      <c r="V25" s="91">
        <v>3.0</v>
      </c>
      <c r="W25" s="95">
        <v>83.0</v>
      </c>
      <c r="X25" s="96">
        <v>75.0</v>
      </c>
      <c r="Y25" s="94">
        <f t="shared" ref="Y25:Y50" si="227">SUM(W25:X25)</f>
        <v>158</v>
      </c>
      <c r="Z25" s="94">
        <f t="shared" ref="Z25:AA25" si="214">SUM(G25,K25,O25,S25,W25)</f>
        <v>433</v>
      </c>
      <c r="AA25" s="94">
        <f t="shared" si="214"/>
        <v>339</v>
      </c>
      <c r="AB25" s="94">
        <f t="shared" ref="AB25:AB50" si="229">SUM(Z25:AA25)</f>
        <v>772</v>
      </c>
      <c r="AC25" s="91">
        <v>3.0</v>
      </c>
      <c r="AD25" s="97">
        <v>95.0</v>
      </c>
      <c r="AE25" s="98">
        <v>61.0</v>
      </c>
      <c r="AF25" s="94">
        <f t="shared" ref="AF25:AF50" si="230">SUM(AD25:AE25)</f>
        <v>156</v>
      </c>
      <c r="AG25" s="91">
        <v>3.0</v>
      </c>
      <c r="AH25" s="97">
        <v>85.0</v>
      </c>
      <c r="AI25" s="98">
        <v>56.0</v>
      </c>
      <c r="AJ25" s="94">
        <f t="shared" ref="AJ25:AJ50" si="231">SUM(AH25:AI25)</f>
        <v>141</v>
      </c>
      <c r="AK25" s="91">
        <v>3.0</v>
      </c>
      <c r="AL25" s="97">
        <v>76.0</v>
      </c>
      <c r="AM25" s="98">
        <v>57.0</v>
      </c>
      <c r="AN25" s="94">
        <f t="shared" ref="AN25:AN50" si="232">SUM(AL25:AM25)</f>
        <v>133</v>
      </c>
      <c r="AO25" s="94">
        <f t="shared" ref="AO25:AP25" si="215">SUM(AD25,AH25,AL25)</f>
        <v>256</v>
      </c>
      <c r="AP25" s="94">
        <f t="shared" si="215"/>
        <v>174</v>
      </c>
      <c r="AQ25" s="94">
        <f t="shared" ref="AQ25:AQ50" si="234">SUM(AO25:AP25)</f>
        <v>430</v>
      </c>
      <c r="AR25" s="91">
        <v>3.0</v>
      </c>
      <c r="AS25" s="97">
        <v>75.0</v>
      </c>
      <c r="AT25" s="98">
        <v>61.0</v>
      </c>
      <c r="AU25" s="94">
        <f t="shared" ref="AU25:AU50" si="235">SUM(AS25:AT25)</f>
        <v>136</v>
      </c>
      <c r="AV25" s="91">
        <v>3.0</v>
      </c>
      <c r="AW25" s="97">
        <v>79.0</v>
      </c>
      <c r="AX25" s="98">
        <v>48.0</v>
      </c>
      <c r="AY25" s="94">
        <f t="shared" ref="AY25:AY50" si="236">SUM(AW25:AX25)</f>
        <v>127</v>
      </c>
      <c r="AZ25" s="94">
        <f t="shared" ref="AZ25:BA25" si="216">SUM(AS25,AW25)</f>
        <v>154</v>
      </c>
      <c r="BA25" s="94">
        <f t="shared" si="216"/>
        <v>109</v>
      </c>
      <c r="BB25" s="94">
        <f t="shared" ref="BB25:BB50" si="238">SUM(AZ25:BA25)</f>
        <v>263</v>
      </c>
      <c r="BC25" s="91">
        <v>2.0</v>
      </c>
      <c r="BD25" s="97">
        <v>55.0</v>
      </c>
      <c r="BE25" s="99">
        <v>1.0</v>
      </c>
      <c r="BF25" s="91">
        <v>52.0</v>
      </c>
      <c r="BG25" s="99">
        <v>0.0</v>
      </c>
      <c r="BH25" s="99">
        <v>0.0</v>
      </c>
      <c r="BI25" s="94">
        <f t="shared" ref="BI25:BI50" si="239">SUM(BD25,BF25,BH25)</f>
        <v>107</v>
      </c>
      <c r="BJ25" s="91">
        <v>70.0</v>
      </c>
      <c r="BK25" s="91">
        <v>37.0</v>
      </c>
      <c r="BL25" s="94">
        <f t="shared" ref="BL25:BL50" si="240">SUM(BJ25:BK25)</f>
        <v>107</v>
      </c>
      <c r="BM25" s="91">
        <v>2.0</v>
      </c>
      <c r="BN25" s="99">
        <v>66.0</v>
      </c>
      <c r="BO25" s="99">
        <v>1.0</v>
      </c>
      <c r="BP25" s="91">
        <v>45.0</v>
      </c>
      <c r="BQ25" s="99">
        <v>0.0</v>
      </c>
      <c r="BR25" s="99">
        <v>0.0</v>
      </c>
      <c r="BS25" s="94">
        <f t="shared" ref="BS25:BS50" si="241">SUM(BN25,BP25,BR25)</f>
        <v>111</v>
      </c>
      <c r="BT25" s="91">
        <v>62.0</v>
      </c>
      <c r="BU25" s="91">
        <v>49.0</v>
      </c>
      <c r="BV25" s="94">
        <f t="shared" ref="BV25:BV50" si="242">SUM(BT25:BU25)</f>
        <v>111</v>
      </c>
      <c r="BW25" s="94">
        <f t="shared" ref="BW25:BX25" si="217">SUM(BJ25+BT25)</f>
        <v>132</v>
      </c>
      <c r="BX25" s="94">
        <f t="shared" si="217"/>
        <v>86</v>
      </c>
      <c r="BY25" s="94">
        <f t="shared" ref="BY25:BY50" si="244">SUM(BI25,BS25)</f>
        <v>218</v>
      </c>
      <c r="BZ25" s="100">
        <v>523.0</v>
      </c>
      <c r="CA25" s="101">
        <v>384.0</v>
      </c>
      <c r="CB25" s="100">
        <v>131.0</v>
      </c>
      <c r="CC25" s="101">
        <v>104.0</v>
      </c>
      <c r="CD25" s="100">
        <v>54.0</v>
      </c>
      <c r="CE25" s="101">
        <v>29.0</v>
      </c>
      <c r="CF25" s="100">
        <v>5.0</v>
      </c>
      <c r="CG25" s="101">
        <v>2.0</v>
      </c>
      <c r="CH25" s="100">
        <v>220.0</v>
      </c>
      <c r="CI25" s="101">
        <v>163.0</v>
      </c>
      <c r="CJ25" s="100">
        <v>40.0</v>
      </c>
      <c r="CK25" s="101">
        <v>21.0</v>
      </c>
      <c r="CL25" s="100">
        <v>2.0</v>
      </c>
      <c r="CM25" s="101">
        <v>5.0</v>
      </c>
      <c r="CN25" s="94">
        <f t="shared" ref="CN25:CO25" si="218">SUM(BZ25,CB25,CD25,CF25,CH25,CJ25,CL25)</f>
        <v>975</v>
      </c>
      <c r="CO25" s="94">
        <f t="shared" si="218"/>
        <v>708</v>
      </c>
      <c r="CP25" s="94">
        <f t="shared" ref="CP25:CP50" si="246">SUM(CN25:CO25)</f>
        <v>1683</v>
      </c>
      <c r="CQ25" s="94">
        <f t="shared" ref="CQ25:CR25" si="219">SUM(Z25,AO25,AZ25,BW25)</f>
        <v>975</v>
      </c>
      <c r="CR25" s="94">
        <f t="shared" si="219"/>
        <v>708</v>
      </c>
      <c r="CS25" s="94">
        <f t="shared" ref="CS25:CS50" si="248">SUM(I25,M25,Q25,U25,Y25,AF25,AJ25,AN25,AU25,AY25,BI25,BS25)</f>
        <v>1683</v>
      </c>
      <c r="CT25" s="102">
        <v>271.0</v>
      </c>
      <c r="CU25" s="103">
        <v>213.0</v>
      </c>
      <c r="CV25" s="94">
        <f t="shared" ref="CV25:CV50" si="249">SUM(CT25+CU25)</f>
        <v>484</v>
      </c>
      <c r="CW25" s="102">
        <v>118.0</v>
      </c>
      <c r="CX25" s="103">
        <v>113.0</v>
      </c>
      <c r="CY25" s="94">
        <f t="shared" ref="CY25:CY50" si="250">SUM(CW25+CX25)</f>
        <v>231</v>
      </c>
      <c r="CZ25" s="102">
        <v>166.0</v>
      </c>
      <c r="DA25" s="103">
        <v>88.0</v>
      </c>
      <c r="DB25" s="94">
        <f t="shared" ref="DB25:DB50" si="251">SUM(CZ25+DA25)</f>
        <v>254</v>
      </c>
      <c r="DC25" s="102">
        <v>79.0</v>
      </c>
      <c r="DD25" s="103">
        <v>46.0</v>
      </c>
      <c r="DE25" s="94">
        <f t="shared" ref="DE25:DE50" si="252">SUM(DC25+DD25)</f>
        <v>125</v>
      </c>
      <c r="DF25" s="102">
        <v>341.0</v>
      </c>
      <c r="DG25" s="103">
        <v>248.0</v>
      </c>
      <c r="DH25" s="94">
        <f t="shared" ref="DH25:DH50" si="253">SUM(DF25+DG25)</f>
        <v>589</v>
      </c>
      <c r="DI25" s="104">
        <v>0.0</v>
      </c>
      <c r="DJ25" s="104">
        <v>0.0</v>
      </c>
      <c r="DK25" s="94">
        <f t="shared" ref="DK25:DK50" si="254">SUM(DI25+DJ25)</f>
        <v>0</v>
      </c>
      <c r="DL25" s="94">
        <f t="shared" ref="DL25:DM25" si="220">SUM(CT25+CW25+CZ25+DC25+DF25+DI25)</f>
        <v>975</v>
      </c>
      <c r="DM25" s="94">
        <f t="shared" si="220"/>
        <v>708</v>
      </c>
      <c r="DN25" s="94">
        <f t="shared" ref="DN25:DN50" si="256">SUM(DL25:DM25)</f>
        <v>1683</v>
      </c>
      <c r="DO25" s="105"/>
      <c r="DP25" s="94">
        <f t="shared" ref="DP25:DQ25" si="221">SUM(CQ25-DL25)</f>
        <v>0</v>
      </c>
      <c r="DQ25" s="94">
        <f t="shared" si="221"/>
        <v>0</v>
      </c>
      <c r="DR25" s="94">
        <f t="shared" si="45"/>
        <v>1683</v>
      </c>
      <c r="DS25" s="94">
        <f t="shared" si="46"/>
        <v>1683</v>
      </c>
      <c r="DT25" s="94">
        <f t="shared" si="47"/>
        <v>0</v>
      </c>
      <c r="DU25" s="94">
        <f t="shared" si="48"/>
        <v>0</v>
      </c>
      <c r="DV25" s="94">
        <f t="shared" ref="DV25:DW25" si="222">SUM(CN25-CQ25)</f>
        <v>0</v>
      </c>
      <c r="DW25" s="94">
        <f t="shared" si="222"/>
        <v>0</v>
      </c>
      <c r="DX25" s="106" t="s">
        <v>96</v>
      </c>
      <c r="DY25" s="107"/>
    </row>
    <row r="26" ht="21.0" customHeight="1">
      <c r="A26" s="66">
        <v>23.0</v>
      </c>
      <c r="B26" s="67">
        <v>1031.0</v>
      </c>
      <c r="C26" s="68" t="s">
        <v>97</v>
      </c>
      <c r="D26" s="66" t="s">
        <v>68</v>
      </c>
      <c r="E26" s="54" t="s">
        <v>69</v>
      </c>
      <c r="F26" s="71">
        <v>1.0</v>
      </c>
      <c r="G26" s="71">
        <v>31.0</v>
      </c>
      <c r="H26" s="71">
        <v>17.0</v>
      </c>
      <c r="I26" s="60">
        <f t="shared" si="223"/>
        <v>48</v>
      </c>
      <c r="J26" s="71">
        <v>1.0</v>
      </c>
      <c r="K26" s="71">
        <v>26.0</v>
      </c>
      <c r="L26" s="71">
        <v>25.0</v>
      </c>
      <c r="M26" s="60">
        <f t="shared" si="224"/>
        <v>51</v>
      </c>
      <c r="N26" s="71">
        <v>1.0</v>
      </c>
      <c r="O26" s="71">
        <v>32.0</v>
      </c>
      <c r="P26" s="71">
        <v>16.0</v>
      </c>
      <c r="Q26" s="60">
        <f t="shared" si="225"/>
        <v>48</v>
      </c>
      <c r="R26" s="71">
        <v>1.0</v>
      </c>
      <c r="S26" s="71">
        <v>24.0</v>
      </c>
      <c r="T26" s="71">
        <v>24.0</v>
      </c>
      <c r="U26" s="60">
        <f t="shared" si="226"/>
        <v>48</v>
      </c>
      <c r="V26" s="71">
        <v>1.0</v>
      </c>
      <c r="W26" s="71">
        <v>25.0</v>
      </c>
      <c r="X26" s="71">
        <v>22.0</v>
      </c>
      <c r="Y26" s="60">
        <f t="shared" si="227"/>
        <v>47</v>
      </c>
      <c r="Z26" s="60">
        <f t="shared" ref="Z26:AA26" si="228">SUM(G26,K26,O26,S26,W26)</f>
        <v>138</v>
      </c>
      <c r="AA26" s="60">
        <f t="shared" si="228"/>
        <v>104</v>
      </c>
      <c r="AB26" s="60">
        <f t="shared" si="229"/>
        <v>242</v>
      </c>
      <c r="AC26" s="71">
        <v>2.0</v>
      </c>
      <c r="AD26" s="71">
        <v>47.0</v>
      </c>
      <c r="AE26" s="71">
        <v>42.0</v>
      </c>
      <c r="AF26" s="60">
        <f t="shared" si="230"/>
        <v>89</v>
      </c>
      <c r="AG26" s="71">
        <v>2.0</v>
      </c>
      <c r="AH26" s="71">
        <v>44.0</v>
      </c>
      <c r="AI26" s="71">
        <v>36.0</v>
      </c>
      <c r="AJ26" s="60">
        <f t="shared" si="231"/>
        <v>80</v>
      </c>
      <c r="AK26" s="71">
        <v>2.0</v>
      </c>
      <c r="AL26" s="71">
        <v>44.0</v>
      </c>
      <c r="AM26" s="71">
        <v>34.0</v>
      </c>
      <c r="AN26" s="60">
        <f t="shared" si="232"/>
        <v>78</v>
      </c>
      <c r="AO26" s="60">
        <f t="shared" ref="AO26:AP26" si="233">SUM(AD26,AH26,AL26)</f>
        <v>135</v>
      </c>
      <c r="AP26" s="60">
        <f t="shared" si="233"/>
        <v>112</v>
      </c>
      <c r="AQ26" s="60">
        <f t="shared" si="234"/>
        <v>247</v>
      </c>
      <c r="AR26" s="71">
        <v>2.0</v>
      </c>
      <c r="AS26" s="71">
        <v>45.0</v>
      </c>
      <c r="AT26" s="71">
        <v>34.0</v>
      </c>
      <c r="AU26" s="60">
        <f t="shared" si="235"/>
        <v>79</v>
      </c>
      <c r="AV26" s="71">
        <v>2.0</v>
      </c>
      <c r="AW26" s="71">
        <v>37.0</v>
      </c>
      <c r="AX26" s="71">
        <v>22.0</v>
      </c>
      <c r="AY26" s="60">
        <f t="shared" si="236"/>
        <v>59</v>
      </c>
      <c r="AZ26" s="60">
        <f t="shared" ref="AZ26:BA26" si="237">SUM(AS26,AW26)</f>
        <v>82</v>
      </c>
      <c r="BA26" s="60">
        <f t="shared" si="237"/>
        <v>56</v>
      </c>
      <c r="BB26" s="60">
        <f t="shared" si="238"/>
        <v>138</v>
      </c>
      <c r="BC26" s="71">
        <v>1.0</v>
      </c>
      <c r="BD26" s="71">
        <v>34.0</v>
      </c>
      <c r="BE26" s="71" t="s">
        <v>85</v>
      </c>
      <c r="BF26" s="71" t="s">
        <v>85</v>
      </c>
      <c r="BG26" s="71" t="s">
        <v>85</v>
      </c>
      <c r="BH26" s="71" t="s">
        <v>85</v>
      </c>
      <c r="BI26" s="60">
        <f t="shared" si="239"/>
        <v>34</v>
      </c>
      <c r="BJ26" s="71">
        <v>25.0</v>
      </c>
      <c r="BK26" s="71">
        <v>9.0</v>
      </c>
      <c r="BL26" s="60">
        <f t="shared" si="240"/>
        <v>34</v>
      </c>
      <c r="BM26" s="71">
        <v>1.0</v>
      </c>
      <c r="BN26" s="71">
        <v>22.0</v>
      </c>
      <c r="BO26" s="71" t="s">
        <v>85</v>
      </c>
      <c r="BP26" s="71" t="s">
        <v>85</v>
      </c>
      <c r="BQ26" s="71" t="s">
        <v>85</v>
      </c>
      <c r="BR26" s="71" t="s">
        <v>85</v>
      </c>
      <c r="BS26" s="60">
        <f t="shared" si="241"/>
        <v>22</v>
      </c>
      <c r="BT26" s="71">
        <v>15.0</v>
      </c>
      <c r="BU26" s="71">
        <v>7.0</v>
      </c>
      <c r="BV26" s="60">
        <f t="shared" si="242"/>
        <v>22</v>
      </c>
      <c r="BW26" s="60">
        <f t="shared" ref="BW26:BX26" si="243">SUM(BJ26+BT26)</f>
        <v>40</v>
      </c>
      <c r="BX26" s="60">
        <f t="shared" si="243"/>
        <v>16</v>
      </c>
      <c r="BY26" s="60">
        <f t="shared" si="244"/>
        <v>56</v>
      </c>
      <c r="BZ26" s="71">
        <v>160.0</v>
      </c>
      <c r="CA26" s="71">
        <v>109.0</v>
      </c>
      <c r="CB26" s="71">
        <v>85.0</v>
      </c>
      <c r="CC26" s="71">
        <v>74.0</v>
      </c>
      <c r="CD26" s="71">
        <v>24.0</v>
      </c>
      <c r="CE26" s="71">
        <v>17.0</v>
      </c>
      <c r="CF26" s="71">
        <v>0.0</v>
      </c>
      <c r="CG26" s="71">
        <v>0.0</v>
      </c>
      <c r="CH26" s="71">
        <v>120.0</v>
      </c>
      <c r="CI26" s="71">
        <v>87.0</v>
      </c>
      <c r="CJ26" s="71">
        <v>6.0</v>
      </c>
      <c r="CK26" s="71">
        <v>1.0</v>
      </c>
      <c r="CL26" s="71">
        <v>0.0</v>
      </c>
      <c r="CM26" s="71"/>
      <c r="CN26" s="60">
        <f t="shared" ref="CN26:CO26" si="245">SUM(BZ26,CB26,CD26,CF26,CH26,CJ26,CL26)</f>
        <v>395</v>
      </c>
      <c r="CO26" s="60">
        <f t="shared" si="245"/>
        <v>288</v>
      </c>
      <c r="CP26" s="60">
        <f t="shared" si="246"/>
        <v>683</v>
      </c>
      <c r="CQ26" s="60">
        <f t="shared" ref="CQ26:CR26" si="247">SUM(Z26,AO26,AZ26,BW26)</f>
        <v>395</v>
      </c>
      <c r="CR26" s="60">
        <f t="shared" si="247"/>
        <v>288</v>
      </c>
      <c r="CS26" s="60">
        <f t="shared" si="248"/>
        <v>683</v>
      </c>
      <c r="CT26" s="71">
        <v>65.0</v>
      </c>
      <c r="CU26" s="71">
        <v>43.0</v>
      </c>
      <c r="CV26" s="60">
        <f t="shared" si="249"/>
        <v>108</v>
      </c>
      <c r="CW26" s="71">
        <v>23.0</v>
      </c>
      <c r="CX26" s="71">
        <v>17.0</v>
      </c>
      <c r="CY26" s="60">
        <f t="shared" si="250"/>
        <v>40</v>
      </c>
      <c r="CZ26" s="71">
        <v>80.0</v>
      </c>
      <c r="DA26" s="71">
        <v>67.0</v>
      </c>
      <c r="DB26" s="60">
        <f t="shared" si="251"/>
        <v>147</v>
      </c>
      <c r="DC26" s="71">
        <v>20.0</v>
      </c>
      <c r="DD26" s="71">
        <v>13.0</v>
      </c>
      <c r="DE26" s="60">
        <f t="shared" si="252"/>
        <v>33</v>
      </c>
      <c r="DF26" s="71">
        <v>207.0</v>
      </c>
      <c r="DG26" s="71">
        <v>148.0</v>
      </c>
      <c r="DH26" s="60">
        <f t="shared" si="253"/>
        <v>355</v>
      </c>
      <c r="DI26" s="71">
        <v>0.0</v>
      </c>
      <c r="DJ26" s="71">
        <v>0.0</v>
      </c>
      <c r="DK26" s="60">
        <f t="shared" si="254"/>
        <v>0</v>
      </c>
      <c r="DL26" s="60">
        <f t="shared" ref="DL26:DM26" si="255">SUM(CT26+CW26+CZ26+DC26+DF26+DI26)</f>
        <v>395</v>
      </c>
      <c r="DM26" s="60">
        <f t="shared" si="255"/>
        <v>288</v>
      </c>
      <c r="DN26" s="60">
        <f t="shared" si="256"/>
        <v>683</v>
      </c>
      <c r="DO26" s="86"/>
      <c r="DP26" s="60">
        <f t="shared" ref="DP26:DQ26" si="257">SUM(CQ26-DL26)</f>
        <v>0</v>
      </c>
      <c r="DQ26" s="60">
        <f t="shared" si="257"/>
        <v>0</v>
      </c>
      <c r="DR26" s="60">
        <f t="shared" si="45"/>
        <v>683</v>
      </c>
      <c r="DS26" s="60">
        <f t="shared" si="46"/>
        <v>683</v>
      </c>
      <c r="DT26" s="60">
        <f t="shared" si="47"/>
        <v>0</v>
      </c>
      <c r="DU26" s="60">
        <f t="shared" si="48"/>
        <v>0</v>
      </c>
      <c r="DV26" s="60">
        <f t="shared" ref="DV26:DW26" si="258">SUM(CN26-CQ26)</f>
        <v>0</v>
      </c>
      <c r="DW26" s="60">
        <f t="shared" si="258"/>
        <v>0</v>
      </c>
      <c r="DX26" s="72" t="s">
        <v>73</v>
      </c>
      <c r="DY26" s="108"/>
    </row>
    <row r="27" ht="36.75" customHeight="1">
      <c r="A27" s="66">
        <v>24.0</v>
      </c>
      <c r="B27" s="67">
        <v>1017.0</v>
      </c>
      <c r="C27" s="68" t="s">
        <v>98</v>
      </c>
      <c r="D27" s="66" t="s">
        <v>68</v>
      </c>
      <c r="E27" s="109" t="s">
        <v>99</v>
      </c>
      <c r="F27" s="71">
        <v>1.0</v>
      </c>
      <c r="G27" s="71">
        <v>24.0</v>
      </c>
      <c r="H27" s="71">
        <v>22.0</v>
      </c>
      <c r="I27" s="60">
        <f t="shared" si="223"/>
        <v>46</v>
      </c>
      <c r="J27" s="71">
        <v>1.0</v>
      </c>
      <c r="K27" s="71">
        <v>31.0</v>
      </c>
      <c r="L27" s="71">
        <v>12.0</v>
      </c>
      <c r="M27" s="60">
        <f t="shared" si="224"/>
        <v>43</v>
      </c>
      <c r="N27" s="71">
        <v>1.0</v>
      </c>
      <c r="O27" s="71">
        <v>25.0</v>
      </c>
      <c r="P27" s="71">
        <v>21.0</v>
      </c>
      <c r="Q27" s="60">
        <f t="shared" si="225"/>
        <v>46</v>
      </c>
      <c r="R27" s="71">
        <v>1.0</v>
      </c>
      <c r="S27" s="71">
        <v>21.0</v>
      </c>
      <c r="T27" s="71">
        <v>20.0</v>
      </c>
      <c r="U27" s="60">
        <f t="shared" si="226"/>
        <v>41</v>
      </c>
      <c r="V27" s="71">
        <v>1.0</v>
      </c>
      <c r="W27" s="71">
        <v>23.0</v>
      </c>
      <c r="X27" s="71">
        <v>21.0</v>
      </c>
      <c r="Y27" s="60">
        <f t="shared" si="227"/>
        <v>44</v>
      </c>
      <c r="Z27" s="60">
        <f t="shared" ref="Z27:AA27" si="259">SUM(G27,K27,O27,S27,W27)</f>
        <v>124</v>
      </c>
      <c r="AA27" s="60">
        <f t="shared" si="259"/>
        <v>96</v>
      </c>
      <c r="AB27" s="60">
        <f t="shared" si="229"/>
        <v>220</v>
      </c>
      <c r="AC27" s="71">
        <v>1.0</v>
      </c>
      <c r="AD27" s="71">
        <v>32.0</v>
      </c>
      <c r="AE27" s="71">
        <v>17.0</v>
      </c>
      <c r="AF27" s="60">
        <f t="shared" si="230"/>
        <v>49</v>
      </c>
      <c r="AG27" s="71">
        <v>1.0</v>
      </c>
      <c r="AH27" s="71">
        <v>28.0</v>
      </c>
      <c r="AI27" s="71">
        <v>27.0</v>
      </c>
      <c r="AJ27" s="60">
        <f t="shared" si="231"/>
        <v>55</v>
      </c>
      <c r="AK27" s="71">
        <v>1.0</v>
      </c>
      <c r="AL27" s="71">
        <v>24.0</v>
      </c>
      <c r="AM27" s="71">
        <v>19.0</v>
      </c>
      <c r="AN27" s="60">
        <f t="shared" si="232"/>
        <v>43</v>
      </c>
      <c r="AO27" s="60">
        <f t="shared" ref="AO27:AP27" si="260">SUM(AD27,AH27,AL27)</f>
        <v>84</v>
      </c>
      <c r="AP27" s="60">
        <f t="shared" si="260"/>
        <v>63</v>
      </c>
      <c r="AQ27" s="60">
        <f t="shared" si="234"/>
        <v>147</v>
      </c>
      <c r="AR27" s="71">
        <v>1.0</v>
      </c>
      <c r="AS27" s="71">
        <v>30.0</v>
      </c>
      <c r="AT27" s="71">
        <v>20.0</v>
      </c>
      <c r="AU27" s="60">
        <f t="shared" si="235"/>
        <v>50</v>
      </c>
      <c r="AV27" s="71">
        <v>1.0</v>
      </c>
      <c r="AW27" s="71">
        <v>26.0</v>
      </c>
      <c r="AX27" s="71">
        <v>17.0</v>
      </c>
      <c r="AY27" s="60">
        <f t="shared" si="236"/>
        <v>43</v>
      </c>
      <c r="AZ27" s="60">
        <f t="shared" ref="AZ27:BA27" si="261">SUM(AS27,AW27)</f>
        <v>56</v>
      </c>
      <c r="BA27" s="60">
        <f t="shared" si="261"/>
        <v>37</v>
      </c>
      <c r="BB27" s="60">
        <f t="shared" si="238"/>
        <v>93</v>
      </c>
      <c r="BC27" s="71">
        <v>1.0</v>
      </c>
      <c r="BD27" s="71">
        <v>36.0</v>
      </c>
      <c r="BE27" s="71" t="s">
        <v>85</v>
      </c>
      <c r="BF27" s="71" t="s">
        <v>85</v>
      </c>
      <c r="BG27" s="71" t="s">
        <v>85</v>
      </c>
      <c r="BH27" s="71" t="s">
        <v>85</v>
      </c>
      <c r="BI27" s="60">
        <f t="shared" si="239"/>
        <v>36</v>
      </c>
      <c r="BJ27" s="71">
        <v>14.0</v>
      </c>
      <c r="BK27" s="71">
        <v>22.0</v>
      </c>
      <c r="BL27" s="60">
        <f t="shared" si="240"/>
        <v>36</v>
      </c>
      <c r="BM27" s="71">
        <v>1.0</v>
      </c>
      <c r="BN27" s="71">
        <v>38.0</v>
      </c>
      <c r="BO27" s="71" t="s">
        <v>85</v>
      </c>
      <c r="BP27" s="71" t="s">
        <v>85</v>
      </c>
      <c r="BQ27" s="71" t="s">
        <v>85</v>
      </c>
      <c r="BR27" s="71" t="s">
        <v>85</v>
      </c>
      <c r="BS27" s="60">
        <f t="shared" si="241"/>
        <v>38</v>
      </c>
      <c r="BT27" s="71">
        <v>21.0</v>
      </c>
      <c r="BU27" s="71">
        <v>17.0</v>
      </c>
      <c r="BV27" s="60">
        <f t="shared" si="242"/>
        <v>38</v>
      </c>
      <c r="BW27" s="60">
        <f t="shared" ref="BW27:BX27" si="262">SUM(BJ27+BT27)</f>
        <v>35</v>
      </c>
      <c r="BX27" s="60">
        <f t="shared" si="262"/>
        <v>39</v>
      </c>
      <c r="BY27" s="60">
        <f t="shared" si="244"/>
        <v>74</v>
      </c>
      <c r="BZ27" s="71">
        <v>72.0</v>
      </c>
      <c r="CA27" s="71">
        <v>67.0</v>
      </c>
      <c r="CB27" s="71">
        <v>44.0</v>
      </c>
      <c r="CC27" s="71">
        <v>32.0</v>
      </c>
      <c r="CD27" s="71">
        <v>6.0</v>
      </c>
      <c r="CE27" s="71">
        <v>4.0</v>
      </c>
      <c r="CF27" s="71">
        <v>1.0</v>
      </c>
      <c r="CG27" s="71">
        <v>1.0</v>
      </c>
      <c r="CH27" s="71">
        <v>158.0</v>
      </c>
      <c r="CI27" s="71">
        <v>116.0</v>
      </c>
      <c r="CJ27" s="71">
        <v>18.0</v>
      </c>
      <c r="CK27" s="71">
        <v>13.0</v>
      </c>
      <c r="CL27" s="71">
        <v>0.0</v>
      </c>
      <c r="CM27" s="71">
        <v>2.0</v>
      </c>
      <c r="CN27" s="60">
        <f t="shared" ref="CN27:CO27" si="263">SUM(BZ27,CB27,CD27,CF27,CH27,CJ27,CL27)</f>
        <v>299</v>
      </c>
      <c r="CO27" s="60">
        <f t="shared" si="263"/>
        <v>235</v>
      </c>
      <c r="CP27" s="60">
        <f t="shared" si="246"/>
        <v>534</v>
      </c>
      <c r="CQ27" s="60">
        <f t="shared" ref="CQ27:CR27" si="264">SUM(Z27,AO27,AZ27,BW27)</f>
        <v>299</v>
      </c>
      <c r="CR27" s="60">
        <f t="shared" si="264"/>
        <v>235</v>
      </c>
      <c r="CS27" s="60">
        <f t="shared" si="248"/>
        <v>534</v>
      </c>
      <c r="CT27" s="71">
        <v>93.0</v>
      </c>
      <c r="CU27" s="71">
        <v>78.0</v>
      </c>
      <c r="CV27" s="60">
        <f t="shared" si="249"/>
        <v>171</v>
      </c>
      <c r="CW27" s="71">
        <v>14.0</v>
      </c>
      <c r="CX27" s="71">
        <v>12.0</v>
      </c>
      <c r="CY27" s="60">
        <f t="shared" si="250"/>
        <v>26</v>
      </c>
      <c r="CZ27" s="71">
        <v>12.0</v>
      </c>
      <c r="DA27" s="71">
        <v>6.0</v>
      </c>
      <c r="DB27" s="60">
        <f t="shared" si="251"/>
        <v>18</v>
      </c>
      <c r="DC27" s="71">
        <v>0.0</v>
      </c>
      <c r="DD27" s="71">
        <v>1.0</v>
      </c>
      <c r="DE27" s="60">
        <f t="shared" si="252"/>
        <v>1</v>
      </c>
      <c r="DF27" s="71">
        <v>180.0</v>
      </c>
      <c r="DG27" s="71">
        <v>138.0</v>
      </c>
      <c r="DH27" s="60">
        <f t="shared" si="253"/>
        <v>318</v>
      </c>
      <c r="DI27" s="71">
        <v>0.0</v>
      </c>
      <c r="DJ27" s="71">
        <v>0.0</v>
      </c>
      <c r="DK27" s="60">
        <f t="shared" si="254"/>
        <v>0</v>
      </c>
      <c r="DL27" s="60">
        <f t="shared" ref="DL27:DM27" si="265">SUM(CT27+CW27+CZ27+DC27+DF27+DI27)</f>
        <v>299</v>
      </c>
      <c r="DM27" s="60">
        <f t="shared" si="265"/>
        <v>235</v>
      </c>
      <c r="DN27" s="60">
        <f t="shared" si="256"/>
        <v>534</v>
      </c>
      <c r="DO27" s="86"/>
      <c r="DP27" s="60">
        <f t="shared" ref="DP27:DQ27" si="266">SUM(CQ27-DL27)</f>
        <v>0</v>
      </c>
      <c r="DQ27" s="60">
        <f t="shared" si="266"/>
        <v>0</v>
      </c>
      <c r="DR27" s="60">
        <f t="shared" si="45"/>
        <v>534</v>
      </c>
      <c r="DS27" s="60">
        <f t="shared" si="46"/>
        <v>534</v>
      </c>
      <c r="DT27" s="60">
        <f t="shared" si="47"/>
        <v>0</v>
      </c>
      <c r="DU27" s="60">
        <f t="shared" si="48"/>
        <v>0</v>
      </c>
      <c r="DV27" s="60">
        <f t="shared" ref="DV27:DW27" si="267">SUM(CN27-CQ27)</f>
        <v>0</v>
      </c>
      <c r="DW27" s="60">
        <f t="shared" si="267"/>
        <v>0</v>
      </c>
      <c r="DX27" s="72" t="s">
        <v>73</v>
      </c>
      <c r="DY27" s="73"/>
    </row>
    <row r="28" ht="21.0" customHeight="1">
      <c r="A28" s="66">
        <v>25.0</v>
      </c>
      <c r="B28" s="67">
        <v>1030.0</v>
      </c>
      <c r="C28" s="68" t="s">
        <v>100</v>
      </c>
      <c r="D28" s="66" t="s">
        <v>68</v>
      </c>
      <c r="E28" s="54" t="s">
        <v>69</v>
      </c>
      <c r="F28" s="71">
        <v>1.0</v>
      </c>
      <c r="G28" s="71">
        <v>27.0</v>
      </c>
      <c r="H28" s="71">
        <v>17.0</v>
      </c>
      <c r="I28" s="60">
        <f t="shared" si="223"/>
        <v>44</v>
      </c>
      <c r="J28" s="71">
        <v>1.0</v>
      </c>
      <c r="K28" s="71">
        <v>28.0</v>
      </c>
      <c r="L28" s="71">
        <v>14.0</v>
      </c>
      <c r="M28" s="60">
        <f t="shared" si="224"/>
        <v>42</v>
      </c>
      <c r="N28" s="71">
        <v>1.0</v>
      </c>
      <c r="O28" s="71">
        <v>26.0</v>
      </c>
      <c r="P28" s="71">
        <v>16.0</v>
      </c>
      <c r="Q28" s="60">
        <f t="shared" si="225"/>
        <v>42</v>
      </c>
      <c r="R28" s="71">
        <v>1.0</v>
      </c>
      <c r="S28" s="71">
        <v>23.0</v>
      </c>
      <c r="T28" s="71">
        <v>20.0</v>
      </c>
      <c r="U28" s="60">
        <f t="shared" si="226"/>
        <v>43</v>
      </c>
      <c r="V28" s="71">
        <v>1.0</v>
      </c>
      <c r="W28" s="71">
        <v>24.0</v>
      </c>
      <c r="X28" s="71">
        <v>17.0</v>
      </c>
      <c r="Y28" s="60">
        <f t="shared" si="227"/>
        <v>41</v>
      </c>
      <c r="Z28" s="60">
        <f t="shared" ref="Z28:AA28" si="268">SUM(G28,K28,O28,S28,W28)</f>
        <v>128</v>
      </c>
      <c r="AA28" s="60">
        <f t="shared" si="268"/>
        <v>84</v>
      </c>
      <c r="AB28" s="60">
        <f t="shared" si="229"/>
        <v>212</v>
      </c>
      <c r="AC28" s="71">
        <v>1.0</v>
      </c>
      <c r="AD28" s="71">
        <v>25.0</v>
      </c>
      <c r="AE28" s="71">
        <v>17.0</v>
      </c>
      <c r="AF28" s="60">
        <f t="shared" si="230"/>
        <v>42</v>
      </c>
      <c r="AG28" s="71">
        <v>1.0</v>
      </c>
      <c r="AH28" s="71">
        <v>28.0</v>
      </c>
      <c r="AI28" s="71">
        <v>15.0</v>
      </c>
      <c r="AJ28" s="60">
        <f t="shared" si="231"/>
        <v>43</v>
      </c>
      <c r="AK28" s="71">
        <v>1.0</v>
      </c>
      <c r="AL28" s="71">
        <v>23.0</v>
      </c>
      <c r="AM28" s="71">
        <v>16.0</v>
      </c>
      <c r="AN28" s="60">
        <f t="shared" si="232"/>
        <v>39</v>
      </c>
      <c r="AO28" s="60">
        <f t="shared" ref="AO28:AP28" si="269">SUM(AD28,AH28,AL28)</f>
        <v>76</v>
      </c>
      <c r="AP28" s="60">
        <f t="shared" si="269"/>
        <v>48</v>
      </c>
      <c r="AQ28" s="60">
        <f t="shared" si="234"/>
        <v>124</v>
      </c>
      <c r="AR28" s="71">
        <v>1.0</v>
      </c>
      <c r="AS28" s="71">
        <v>23.0</v>
      </c>
      <c r="AT28" s="71">
        <v>17.0</v>
      </c>
      <c r="AU28" s="60">
        <f t="shared" si="235"/>
        <v>40</v>
      </c>
      <c r="AV28" s="71">
        <v>1.0</v>
      </c>
      <c r="AW28" s="71">
        <v>25.0</v>
      </c>
      <c r="AX28" s="71">
        <v>11.0</v>
      </c>
      <c r="AY28" s="60">
        <f t="shared" si="236"/>
        <v>36</v>
      </c>
      <c r="AZ28" s="60">
        <f t="shared" ref="AZ28:BA28" si="270">SUM(AS28,AW28)</f>
        <v>48</v>
      </c>
      <c r="BA28" s="60">
        <f t="shared" si="270"/>
        <v>28</v>
      </c>
      <c r="BB28" s="60">
        <f t="shared" si="238"/>
        <v>76</v>
      </c>
      <c r="BC28" s="71" t="s">
        <v>85</v>
      </c>
      <c r="BD28" s="71" t="s">
        <v>85</v>
      </c>
      <c r="BE28" s="71">
        <v>1.0</v>
      </c>
      <c r="BF28" s="71">
        <v>27.0</v>
      </c>
      <c r="BG28" s="71" t="s">
        <v>85</v>
      </c>
      <c r="BH28" s="71" t="s">
        <v>85</v>
      </c>
      <c r="BI28" s="60">
        <f t="shared" si="239"/>
        <v>27</v>
      </c>
      <c r="BJ28" s="71">
        <v>15.0</v>
      </c>
      <c r="BK28" s="71">
        <v>12.0</v>
      </c>
      <c r="BL28" s="60">
        <f t="shared" si="240"/>
        <v>27</v>
      </c>
      <c r="BM28" s="71" t="s">
        <v>85</v>
      </c>
      <c r="BN28" s="71" t="s">
        <v>85</v>
      </c>
      <c r="BO28" s="71">
        <v>1.0</v>
      </c>
      <c r="BP28" s="71">
        <v>20.0</v>
      </c>
      <c r="BQ28" s="71" t="s">
        <v>85</v>
      </c>
      <c r="BR28" s="71" t="s">
        <v>85</v>
      </c>
      <c r="BS28" s="60">
        <f t="shared" si="241"/>
        <v>20</v>
      </c>
      <c r="BT28" s="71">
        <v>15.0</v>
      </c>
      <c r="BU28" s="71">
        <v>5.0</v>
      </c>
      <c r="BV28" s="60">
        <f t="shared" si="242"/>
        <v>20</v>
      </c>
      <c r="BW28" s="60">
        <f t="shared" ref="BW28:BX28" si="271">SUM(BJ28+BT28)</f>
        <v>30</v>
      </c>
      <c r="BX28" s="60">
        <f t="shared" si="271"/>
        <v>17</v>
      </c>
      <c r="BY28" s="60">
        <f t="shared" si="244"/>
        <v>47</v>
      </c>
      <c r="BZ28" s="71">
        <v>169.0</v>
      </c>
      <c r="CA28" s="71">
        <v>104.0</v>
      </c>
      <c r="CB28" s="71">
        <v>30.0</v>
      </c>
      <c r="CC28" s="71">
        <v>22.0</v>
      </c>
      <c r="CD28" s="71">
        <v>4.0</v>
      </c>
      <c r="CE28" s="71">
        <v>6.0</v>
      </c>
      <c r="CF28" s="71">
        <v>0.0</v>
      </c>
      <c r="CG28" s="71">
        <v>1.0</v>
      </c>
      <c r="CH28" s="71">
        <v>67.0</v>
      </c>
      <c r="CI28" s="71">
        <v>32.0</v>
      </c>
      <c r="CJ28" s="71">
        <v>12.0</v>
      </c>
      <c r="CK28" s="71">
        <v>11.0</v>
      </c>
      <c r="CL28" s="71">
        <v>0.0</v>
      </c>
      <c r="CM28" s="71">
        <v>1.0</v>
      </c>
      <c r="CN28" s="60">
        <f t="shared" ref="CN28:CO28" si="272">SUM(BZ28,CB28,CD28,CF28,CH28,CJ28,CL28)</f>
        <v>282</v>
      </c>
      <c r="CO28" s="60">
        <f t="shared" si="272"/>
        <v>177</v>
      </c>
      <c r="CP28" s="60">
        <f t="shared" si="246"/>
        <v>459</v>
      </c>
      <c r="CQ28" s="60">
        <f t="shared" ref="CQ28:CR28" si="273">SUM(Z28,AO28,AZ28,BW28)</f>
        <v>282</v>
      </c>
      <c r="CR28" s="60">
        <f t="shared" si="273"/>
        <v>177</v>
      </c>
      <c r="CS28" s="60">
        <f t="shared" si="248"/>
        <v>459</v>
      </c>
      <c r="CT28" s="71">
        <v>23.0</v>
      </c>
      <c r="CU28" s="71">
        <v>19.0</v>
      </c>
      <c r="CV28" s="60">
        <f t="shared" si="249"/>
        <v>42</v>
      </c>
      <c r="CW28" s="71">
        <v>5.0</v>
      </c>
      <c r="CX28" s="71">
        <v>7.0</v>
      </c>
      <c r="CY28" s="60">
        <f t="shared" si="250"/>
        <v>12</v>
      </c>
      <c r="CZ28" s="71">
        <v>38.0</v>
      </c>
      <c r="DA28" s="71">
        <v>25.0</v>
      </c>
      <c r="DB28" s="60">
        <f t="shared" si="251"/>
        <v>63</v>
      </c>
      <c r="DC28" s="71">
        <v>21.0</v>
      </c>
      <c r="DD28" s="71">
        <v>7.0</v>
      </c>
      <c r="DE28" s="60">
        <f t="shared" si="252"/>
        <v>28</v>
      </c>
      <c r="DF28" s="71">
        <v>195.0</v>
      </c>
      <c r="DG28" s="71">
        <v>119.0</v>
      </c>
      <c r="DH28" s="60">
        <f t="shared" si="253"/>
        <v>314</v>
      </c>
      <c r="DI28" s="71">
        <v>0.0</v>
      </c>
      <c r="DJ28" s="71">
        <v>0.0</v>
      </c>
      <c r="DK28" s="60">
        <f t="shared" si="254"/>
        <v>0</v>
      </c>
      <c r="DL28" s="60">
        <f t="shared" ref="DL28:DM28" si="274">SUM(CT28+CW28+CZ28+DC28+DF28+DI28)</f>
        <v>282</v>
      </c>
      <c r="DM28" s="60">
        <f t="shared" si="274"/>
        <v>177</v>
      </c>
      <c r="DN28" s="60">
        <f t="shared" si="256"/>
        <v>459</v>
      </c>
      <c r="DO28" s="86"/>
      <c r="DP28" s="60">
        <f t="shared" ref="DP28:DQ28" si="275">SUM(CQ28-DL28)</f>
        <v>0</v>
      </c>
      <c r="DQ28" s="60">
        <f t="shared" si="275"/>
        <v>0</v>
      </c>
      <c r="DR28" s="60">
        <f t="shared" si="45"/>
        <v>459</v>
      </c>
      <c r="DS28" s="60">
        <f t="shared" si="46"/>
        <v>459</v>
      </c>
      <c r="DT28" s="60">
        <f t="shared" si="47"/>
        <v>0</v>
      </c>
      <c r="DU28" s="60">
        <f t="shared" si="48"/>
        <v>0</v>
      </c>
      <c r="DV28" s="60">
        <f t="shared" ref="DV28:DW28" si="276">SUM(CN28-CQ28)</f>
        <v>0</v>
      </c>
      <c r="DW28" s="60">
        <f t="shared" si="276"/>
        <v>-1</v>
      </c>
      <c r="DX28" s="72" t="s">
        <v>70</v>
      </c>
      <c r="DY28" s="73"/>
    </row>
    <row r="29" ht="34.5" customHeight="1">
      <c r="A29" s="66">
        <v>26.0</v>
      </c>
      <c r="B29" s="67">
        <v>1025.0</v>
      </c>
      <c r="C29" s="68" t="s">
        <v>101</v>
      </c>
      <c r="D29" s="66" t="s">
        <v>68</v>
      </c>
      <c r="E29" s="54" t="s">
        <v>69</v>
      </c>
      <c r="F29" s="71">
        <v>3.0</v>
      </c>
      <c r="G29" s="71">
        <v>74.0</v>
      </c>
      <c r="H29" s="71">
        <v>67.0</v>
      </c>
      <c r="I29" s="60">
        <f t="shared" si="223"/>
        <v>141</v>
      </c>
      <c r="J29" s="71">
        <v>3.0</v>
      </c>
      <c r="K29" s="71">
        <v>75.0</v>
      </c>
      <c r="L29" s="71">
        <v>49.0</v>
      </c>
      <c r="M29" s="60">
        <f t="shared" si="224"/>
        <v>124</v>
      </c>
      <c r="N29" s="71">
        <v>3.0</v>
      </c>
      <c r="O29" s="71">
        <v>67.0</v>
      </c>
      <c r="P29" s="71">
        <v>59.0</v>
      </c>
      <c r="Q29" s="60">
        <f t="shared" si="225"/>
        <v>126</v>
      </c>
      <c r="R29" s="71">
        <v>3.0</v>
      </c>
      <c r="S29" s="71">
        <v>70.0</v>
      </c>
      <c r="T29" s="71">
        <v>47.0</v>
      </c>
      <c r="U29" s="60">
        <f t="shared" si="226"/>
        <v>117</v>
      </c>
      <c r="V29" s="71">
        <v>3.0</v>
      </c>
      <c r="W29" s="71">
        <v>68.0</v>
      </c>
      <c r="X29" s="71">
        <v>49.0</v>
      </c>
      <c r="Y29" s="60">
        <f t="shared" si="227"/>
        <v>117</v>
      </c>
      <c r="Z29" s="60">
        <f t="shared" ref="Z29:AA29" si="277">SUM(G29,K29,O29,S29,W29)</f>
        <v>354</v>
      </c>
      <c r="AA29" s="60">
        <f t="shared" si="277"/>
        <v>271</v>
      </c>
      <c r="AB29" s="60">
        <f t="shared" si="229"/>
        <v>625</v>
      </c>
      <c r="AC29" s="71">
        <v>3.0</v>
      </c>
      <c r="AD29" s="71">
        <v>72.0</v>
      </c>
      <c r="AE29" s="71">
        <v>59.0</v>
      </c>
      <c r="AF29" s="60">
        <f t="shared" si="230"/>
        <v>131</v>
      </c>
      <c r="AG29" s="71">
        <v>3.0</v>
      </c>
      <c r="AH29" s="71">
        <v>65.0</v>
      </c>
      <c r="AI29" s="71">
        <v>58.0</v>
      </c>
      <c r="AJ29" s="60">
        <f t="shared" si="231"/>
        <v>123</v>
      </c>
      <c r="AK29" s="71">
        <v>3.0</v>
      </c>
      <c r="AL29" s="71">
        <v>72.0</v>
      </c>
      <c r="AM29" s="71">
        <v>56.0</v>
      </c>
      <c r="AN29" s="60">
        <f t="shared" si="232"/>
        <v>128</v>
      </c>
      <c r="AO29" s="60">
        <f t="shared" ref="AO29:AP29" si="278">SUM(AD29,AH29,AL29)</f>
        <v>209</v>
      </c>
      <c r="AP29" s="60">
        <f t="shared" si="278"/>
        <v>173</v>
      </c>
      <c r="AQ29" s="60">
        <f t="shared" si="234"/>
        <v>382</v>
      </c>
      <c r="AR29" s="71">
        <v>3.0</v>
      </c>
      <c r="AS29" s="71">
        <v>70.0</v>
      </c>
      <c r="AT29" s="71">
        <v>57.0</v>
      </c>
      <c r="AU29" s="60">
        <f t="shared" si="235"/>
        <v>127</v>
      </c>
      <c r="AV29" s="71">
        <v>3.0</v>
      </c>
      <c r="AW29" s="71">
        <v>75.0</v>
      </c>
      <c r="AX29" s="71">
        <v>49.0</v>
      </c>
      <c r="AY29" s="60">
        <f t="shared" si="236"/>
        <v>124</v>
      </c>
      <c r="AZ29" s="60">
        <f t="shared" ref="AZ29:BA29" si="279">SUM(AS29,AW29)</f>
        <v>145</v>
      </c>
      <c r="BA29" s="60">
        <f t="shared" si="279"/>
        <v>106</v>
      </c>
      <c r="BB29" s="60">
        <f t="shared" si="238"/>
        <v>251</v>
      </c>
      <c r="BC29" s="71">
        <v>2.0</v>
      </c>
      <c r="BD29" s="71">
        <f>36+46</f>
        <v>82</v>
      </c>
      <c r="BE29" s="71">
        <v>0.0</v>
      </c>
      <c r="BF29" s="71">
        <v>0.0</v>
      </c>
      <c r="BG29" s="71">
        <v>1.0</v>
      </c>
      <c r="BH29" s="71">
        <v>48.0</v>
      </c>
      <c r="BI29" s="60">
        <f t="shared" si="239"/>
        <v>130</v>
      </c>
      <c r="BJ29" s="71">
        <f>26+12+34</f>
        <v>72</v>
      </c>
      <c r="BK29" s="71">
        <f>10+34+14</f>
        <v>58</v>
      </c>
      <c r="BL29" s="60">
        <f t="shared" si="240"/>
        <v>130</v>
      </c>
      <c r="BM29" s="71">
        <v>2.0</v>
      </c>
      <c r="BN29" s="71">
        <f>39+37</f>
        <v>76</v>
      </c>
      <c r="BO29" s="71">
        <v>0.0</v>
      </c>
      <c r="BP29" s="71">
        <v>0.0</v>
      </c>
      <c r="BQ29" s="71">
        <v>1.0</v>
      </c>
      <c r="BR29" s="71">
        <v>44.0</v>
      </c>
      <c r="BS29" s="60">
        <f t="shared" si="241"/>
        <v>120</v>
      </c>
      <c r="BT29" s="71">
        <f>32+16+20</f>
        <v>68</v>
      </c>
      <c r="BU29" s="71">
        <f>7+21+24</f>
        <v>52</v>
      </c>
      <c r="BV29" s="60">
        <f t="shared" si="242"/>
        <v>120</v>
      </c>
      <c r="BW29" s="60">
        <f t="shared" ref="BW29:BX29" si="280">SUM(BJ29+BT29)</f>
        <v>140</v>
      </c>
      <c r="BX29" s="60">
        <f t="shared" si="280"/>
        <v>110</v>
      </c>
      <c r="BY29" s="60">
        <f t="shared" si="244"/>
        <v>250</v>
      </c>
      <c r="BZ29" s="71">
        <v>425.0</v>
      </c>
      <c r="CA29" s="71">
        <v>364.0</v>
      </c>
      <c r="CB29" s="71">
        <v>144.0</v>
      </c>
      <c r="CC29" s="71">
        <v>121.0</v>
      </c>
      <c r="CD29" s="71">
        <v>30.0</v>
      </c>
      <c r="CE29" s="71">
        <v>16.0</v>
      </c>
      <c r="CF29" s="71">
        <v>2.0</v>
      </c>
      <c r="CG29" s="71">
        <v>0.0</v>
      </c>
      <c r="CH29" s="71">
        <v>192.0</v>
      </c>
      <c r="CI29" s="71">
        <v>126.0</v>
      </c>
      <c r="CJ29" s="71">
        <v>40.0</v>
      </c>
      <c r="CK29" s="71">
        <v>23.0</v>
      </c>
      <c r="CL29" s="71">
        <v>15.0</v>
      </c>
      <c r="CM29" s="71">
        <v>10.0</v>
      </c>
      <c r="CN29" s="60">
        <f t="shared" ref="CN29:CO29" si="281">SUM(BZ29,CB29,CD29,CF29,CH29,CJ29,CL29)</f>
        <v>848</v>
      </c>
      <c r="CO29" s="60">
        <f t="shared" si="281"/>
        <v>660</v>
      </c>
      <c r="CP29" s="60">
        <f t="shared" si="246"/>
        <v>1508</v>
      </c>
      <c r="CQ29" s="60">
        <f t="shared" ref="CQ29:CR29" si="282">SUM(Z29,AO29,AZ29,BW29)</f>
        <v>848</v>
      </c>
      <c r="CR29" s="60">
        <f t="shared" si="282"/>
        <v>660</v>
      </c>
      <c r="CS29" s="60">
        <f t="shared" si="248"/>
        <v>1508</v>
      </c>
      <c r="CT29" s="71">
        <v>438.0</v>
      </c>
      <c r="CU29" s="71">
        <v>389.0</v>
      </c>
      <c r="CV29" s="60">
        <f t="shared" si="249"/>
        <v>827</v>
      </c>
      <c r="CW29" s="71">
        <v>8.0</v>
      </c>
      <c r="CX29" s="71">
        <v>2.0</v>
      </c>
      <c r="CY29" s="60">
        <f t="shared" si="250"/>
        <v>10</v>
      </c>
      <c r="CZ29" s="71">
        <v>16.0</v>
      </c>
      <c r="DA29" s="71">
        <v>10.0</v>
      </c>
      <c r="DB29" s="60">
        <f t="shared" si="251"/>
        <v>26</v>
      </c>
      <c r="DC29" s="71">
        <v>15.0</v>
      </c>
      <c r="DD29" s="71">
        <v>4.0</v>
      </c>
      <c r="DE29" s="60">
        <f t="shared" si="252"/>
        <v>19</v>
      </c>
      <c r="DF29" s="71">
        <v>371.0</v>
      </c>
      <c r="DG29" s="71">
        <v>255.0</v>
      </c>
      <c r="DH29" s="60">
        <f t="shared" si="253"/>
        <v>626</v>
      </c>
      <c r="DI29" s="71">
        <v>0.0</v>
      </c>
      <c r="DJ29" s="71">
        <v>0.0</v>
      </c>
      <c r="DK29" s="60">
        <f t="shared" si="254"/>
        <v>0</v>
      </c>
      <c r="DL29" s="60">
        <f t="shared" ref="DL29:DM29" si="283">SUM(CT29+CW29+CZ29+DC29+DF29+DI29)</f>
        <v>848</v>
      </c>
      <c r="DM29" s="60">
        <f t="shared" si="283"/>
        <v>660</v>
      </c>
      <c r="DN29" s="60">
        <f t="shared" si="256"/>
        <v>1508</v>
      </c>
      <c r="DO29" s="86"/>
      <c r="DP29" s="60">
        <f t="shared" ref="DP29:DQ29" si="284">SUM(CQ29-DL29)</f>
        <v>0</v>
      </c>
      <c r="DQ29" s="60">
        <f t="shared" si="284"/>
        <v>0</v>
      </c>
      <c r="DR29" s="60">
        <f t="shared" si="45"/>
        <v>1508</v>
      </c>
      <c r="DS29" s="60">
        <f t="shared" si="46"/>
        <v>1508</v>
      </c>
      <c r="DT29" s="60">
        <f t="shared" si="47"/>
        <v>0</v>
      </c>
      <c r="DU29" s="60">
        <f t="shared" si="48"/>
        <v>0</v>
      </c>
      <c r="DV29" s="60">
        <f t="shared" ref="DV29:DW29" si="285">SUM(CN29-CQ29)</f>
        <v>0</v>
      </c>
      <c r="DW29" s="60">
        <f t="shared" si="285"/>
        <v>0</v>
      </c>
      <c r="DX29" s="72" t="s">
        <v>73</v>
      </c>
      <c r="DY29" s="87"/>
    </row>
    <row r="30" ht="34.5" customHeight="1">
      <c r="A30" s="66">
        <v>27.0</v>
      </c>
      <c r="B30" s="67">
        <v>1026.0</v>
      </c>
      <c r="C30" s="68" t="s">
        <v>102</v>
      </c>
      <c r="D30" s="66" t="s">
        <v>68</v>
      </c>
      <c r="E30" s="54" t="s">
        <v>69</v>
      </c>
      <c r="F30" s="71">
        <v>3.0</v>
      </c>
      <c r="G30" s="71">
        <v>68.0</v>
      </c>
      <c r="H30" s="71">
        <v>64.0</v>
      </c>
      <c r="I30" s="60">
        <f t="shared" si="223"/>
        <v>132</v>
      </c>
      <c r="J30" s="71">
        <v>3.0</v>
      </c>
      <c r="K30" s="71">
        <v>89.0</v>
      </c>
      <c r="L30" s="71">
        <v>59.0</v>
      </c>
      <c r="M30" s="60">
        <f t="shared" si="224"/>
        <v>148</v>
      </c>
      <c r="N30" s="71">
        <v>3.0</v>
      </c>
      <c r="O30" s="71">
        <v>74.0</v>
      </c>
      <c r="P30" s="71">
        <v>57.0</v>
      </c>
      <c r="Q30" s="60">
        <f t="shared" si="225"/>
        <v>131</v>
      </c>
      <c r="R30" s="71">
        <v>3.0</v>
      </c>
      <c r="S30" s="71">
        <v>75.0</v>
      </c>
      <c r="T30" s="71">
        <v>54.0</v>
      </c>
      <c r="U30" s="60">
        <f t="shared" si="226"/>
        <v>129</v>
      </c>
      <c r="V30" s="71">
        <v>3.0</v>
      </c>
      <c r="W30" s="71">
        <v>73.0</v>
      </c>
      <c r="X30" s="71">
        <v>52.0</v>
      </c>
      <c r="Y30" s="60">
        <f t="shared" si="227"/>
        <v>125</v>
      </c>
      <c r="Z30" s="60">
        <f t="shared" ref="Z30:AA30" si="286">SUM(G30,K30,O30,S30,W30)</f>
        <v>379</v>
      </c>
      <c r="AA30" s="60">
        <f t="shared" si="286"/>
        <v>286</v>
      </c>
      <c r="AB30" s="60">
        <f t="shared" si="229"/>
        <v>665</v>
      </c>
      <c r="AC30" s="71">
        <v>3.0</v>
      </c>
      <c r="AD30" s="71">
        <v>75.0</v>
      </c>
      <c r="AE30" s="71">
        <v>54.0</v>
      </c>
      <c r="AF30" s="60">
        <f t="shared" si="230"/>
        <v>129</v>
      </c>
      <c r="AG30" s="71">
        <v>3.0</v>
      </c>
      <c r="AH30" s="71">
        <v>77.0</v>
      </c>
      <c r="AI30" s="71">
        <v>48.0</v>
      </c>
      <c r="AJ30" s="60">
        <f t="shared" si="231"/>
        <v>125</v>
      </c>
      <c r="AK30" s="71">
        <v>3.0</v>
      </c>
      <c r="AL30" s="71">
        <v>78.0</v>
      </c>
      <c r="AM30" s="71">
        <v>40.0</v>
      </c>
      <c r="AN30" s="60">
        <f t="shared" si="232"/>
        <v>118</v>
      </c>
      <c r="AO30" s="60">
        <f t="shared" ref="AO30:AP30" si="287">SUM(AD30,AH30,AL30)</f>
        <v>230</v>
      </c>
      <c r="AP30" s="60">
        <f t="shared" si="287"/>
        <v>142</v>
      </c>
      <c r="AQ30" s="60">
        <f t="shared" si="234"/>
        <v>372</v>
      </c>
      <c r="AR30" s="71">
        <v>3.0</v>
      </c>
      <c r="AS30" s="71">
        <v>71.0</v>
      </c>
      <c r="AT30" s="71">
        <v>48.0</v>
      </c>
      <c r="AU30" s="60">
        <f t="shared" si="235"/>
        <v>119</v>
      </c>
      <c r="AV30" s="71">
        <v>3.0</v>
      </c>
      <c r="AW30" s="71">
        <v>68.0</v>
      </c>
      <c r="AX30" s="71">
        <v>39.0</v>
      </c>
      <c r="AY30" s="60">
        <f t="shared" si="236"/>
        <v>107</v>
      </c>
      <c r="AZ30" s="60">
        <f t="shared" ref="AZ30:BA30" si="288">SUM(AS30,AW30)</f>
        <v>139</v>
      </c>
      <c r="BA30" s="60">
        <f t="shared" si="288"/>
        <v>87</v>
      </c>
      <c r="BB30" s="60">
        <f t="shared" si="238"/>
        <v>226</v>
      </c>
      <c r="BC30" s="71">
        <v>1.0</v>
      </c>
      <c r="BD30" s="71">
        <v>35.0</v>
      </c>
      <c r="BE30" s="71">
        <v>1.0</v>
      </c>
      <c r="BF30" s="71">
        <v>38.0</v>
      </c>
      <c r="BG30" s="71">
        <v>0.0</v>
      </c>
      <c r="BH30" s="71">
        <v>0.0</v>
      </c>
      <c r="BI30" s="60">
        <f t="shared" si="239"/>
        <v>73</v>
      </c>
      <c r="BJ30" s="71">
        <v>52.0</v>
      </c>
      <c r="BK30" s="71">
        <v>21.0</v>
      </c>
      <c r="BL30" s="60">
        <f t="shared" si="240"/>
        <v>73</v>
      </c>
      <c r="BM30" s="71">
        <v>1.0</v>
      </c>
      <c r="BN30" s="71">
        <v>42.0</v>
      </c>
      <c r="BO30" s="71">
        <v>1.0</v>
      </c>
      <c r="BP30" s="71">
        <v>35.0</v>
      </c>
      <c r="BQ30" s="71">
        <v>0.0</v>
      </c>
      <c r="BR30" s="71">
        <v>0.0</v>
      </c>
      <c r="BS30" s="60">
        <f t="shared" si="241"/>
        <v>77</v>
      </c>
      <c r="BT30" s="71">
        <v>50.0</v>
      </c>
      <c r="BU30" s="71">
        <v>27.0</v>
      </c>
      <c r="BV30" s="60">
        <f t="shared" si="242"/>
        <v>77</v>
      </c>
      <c r="BW30" s="60">
        <f t="shared" ref="BW30:BX30" si="289">SUM(BJ30+BT30)</f>
        <v>102</v>
      </c>
      <c r="BX30" s="60">
        <f t="shared" si="289"/>
        <v>48</v>
      </c>
      <c r="BY30" s="60">
        <f t="shared" si="244"/>
        <v>150</v>
      </c>
      <c r="BZ30" s="71">
        <v>440.0</v>
      </c>
      <c r="CA30" s="71">
        <v>334.0</v>
      </c>
      <c r="CB30" s="71">
        <v>176.0</v>
      </c>
      <c r="CC30" s="71">
        <v>83.0</v>
      </c>
      <c r="CD30" s="71">
        <v>19.0</v>
      </c>
      <c r="CE30" s="71">
        <v>9.0</v>
      </c>
      <c r="CF30" s="71">
        <v>1.0</v>
      </c>
      <c r="CG30" s="71">
        <v>0.0</v>
      </c>
      <c r="CH30" s="71">
        <v>176.0</v>
      </c>
      <c r="CI30" s="71">
        <v>122.0</v>
      </c>
      <c r="CJ30" s="71">
        <v>36.0</v>
      </c>
      <c r="CK30" s="71">
        <v>15.0</v>
      </c>
      <c r="CL30" s="71">
        <v>2.0</v>
      </c>
      <c r="CM30" s="71">
        <v>0.0</v>
      </c>
      <c r="CN30" s="60">
        <f t="shared" ref="CN30:CO30" si="290">SUM(BZ30,CB30,CD30,CF30,CH30,CJ30,CL30)</f>
        <v>850</v>
      </c>
      <c r="CO30" s="60">
        <f t="shared" si="290"/>
        <v>563</v>
      </c>
      <c r="CP30" s="60">
        <f t="shared" si="246"/>
        <v>1413</v>
      </c>
      <c r="CQ30" s="60">
        <f t="shared" ref="CQ30:CR30" si="291">SUM(Z30,AO30,AZ30,BW30)</f>
        <v>850</v>
      </c>
      <c r="CR30" s="60">
        <f t="shared" si="291"/>
        <v>563</v>
      </c>
      <c r="CS30" s="60">
        <f t="shared" si="248"/>
        <v>1413</v>
      </c>
      <c r="CT30" s="71">
        <v>322.0</v>
      </c>
      <c r="CU30" s="71">
        <v>218.0</v>
      </c>
      <c r="CV30" s="60">
        <f t="shared" si="249"/>
        <v>540</v>
      </c>
      <c r="CW30" s="71">
        <v>6.0</v>
      </c>
      <c r="CX30" s="71">
        <v>7.0</v>
      </c>
      <c r="CY30" s="60">
        <f t="shared" si="250"/>
        <v>13</v>
      </c>
      <c r="CZ30" s="71">
        <v>40.0</v>
      </c>
      <c r="DA30" s="71">
        <v>36.0</v>
      </c>
      <c r="DB30" s="60">
        <f t="shared" si="251"/>
        <v>76</v>
      </c>
      <c r="DC30" s="71">
        <v>24.0</v>
      </c>
      <c r="DD30" s="71">
        <v>18.0</v>
      </c>
      <c r="DE30" s="60">
        <f t="shared" si="252"/>
        <v>42</v>
      </c>
      <c r="DF30" s="71">
        <v>458.0</v>
      </c>
      <c r="DG30" s="71">
        <v>284.0</v>
      </c>
      <c r="DH30" s="60">
        <f t="shared" si="253"/>
        <v>742</v>
      </c>
      <c r="DI30" s="71"/>
      <c r="DJ30" s="71"/>
      <c r="DK30" s="60">
        <f t="shared" si="254"/>
        <v>0</v>
      </c>
      <c r="DL30" s="60">
        <f t="shared" ref="DL30:DM30" si="292">SUM(CT30+CW30+CZ30+DC30+DF30+DI30)</f>
        <v>850</v>
      </c>
      <c r="DM30" s="60">
        <f t="shared" si="292"/>
        <v>563</v>
      </c>
      <c r="DN30" s="60">
        <f t="shared" si="256"/>
        <v>1413</v>
      </c>
      <c r="DO30" s="86"/>
      <c r="DP30" s="60">
        <f t="shared" ref="DP30:DQ30" si="293">SUM(CQ30-DL30)</f>
        <v>0</v>
      </c>
      <c r="DQ30" s="60">
        <f t="shared" si="293"/>
        <v>0</v>
      </c>
      <c r="DR30" s="60">
        <f t="shared" si="45"/>
        <v>1413</v>
      </c>
      <c r="DS30" s="60">
        <f t="shared" si="46"/>
        <v>1413</v>
      </c>
      <c r="DT30" s="60">
        <f t="shared" si="47"/>
        <v>0</v>
      </c>
      <c r="DU30" s="60">
        <f t="shared" si="48"/>
        <v>0</v>
      </c>
      <c r="DV30" s="60">
        <f t="shared" ref="DV30:DW30" si="294">SUM(CN30-CQ30)</f>
        <v>0</v>
      </c>
      <c r="DW30" s="60">
        <f t="shared" si="294"/>
        <v>0</v>
      </c>
      <c r="DX30" s="72"/>
      <c r="DY30" s="87"/>
    </row>
    <row r="31" ht="36.75" customHeight="1">
      <c r="A31" s="66">
        <v>28.0</v>
      </c>
      <c r="B31" s="67">
        <v>1027.0</v>
      </c>
      <c r="C31" s="68" t="s">
        <v>103</v>
      </c>
      <c r="D31" s="66" t="s">
        <v>68</v>
      </c>
      <c r="E31" s="54" t="s">
        <v>69</v>
      </c>
      <c r="F31" s="71">
        <v>2.0</v>
      </c>
      <c r="G31" s="71">
        <v>49.0</v>
      </c>
      <c r="H31" s="71">
        <v>36.0</v>
      </c>
      <c r="I31" s="60">
        <f t="shared" si="223"/>
        <v>85</v>
      </c>
      <c r="J31" s="71">
        <v>2.0</v>
      </c>
      <c r="K31" s="71">
        <v>48.0</v>
      </c>
      <c r="L31" s="71">
        <v>34.0</v>
      </c>
      <c r="M31" s="60">
        <f t="shared" si="224"/>
        <v>82</v>
      </c>
      <c r="N31" s="71">
        <v>2.0</v>
      </c>
      <c r="O31" s="71">
        <v>48.0</v>
      </c>
      <c r="P31" s="71">
        <v>33.0</v>
      </c>
      <c r="Q31" s="60">
        <f t="shared" si="225"/>
        <v>81</v>
      </c>
      <c r="R31" s="71">
        <v>2.0</v>
      </c>
      <c r="S31" s="71">
        <v>56.0</v>
      </c>
      <c r="T31" s="71">
        <v>24.0</v>
      </c>
      <c r="U31" s="60">
        <f t="shared" si="226"/>
        <v>80</v>
      </c>
      <c r="V31" s="71">
        <v>2.0</v>
      </c>
      <c r="W31" s="71">
        <v>50.0</v>
      </c>
      <c r="X31" s="71">
        <v>35.0</v>
      </c>
      <c r="Y31" s="60">
        <f t="shared" si="227"/>
        <v>85</v>
      </c>
      <c r="Z31" s="60">
        <f t="shared" ref="Z31:AA31" si="295">SUM(G31,K31,O31,S31,W31)</f>
        <v>251</v>
      </c>
      <c r="AA31" s="60">
        <f t="shared" si="295"/>
        <v>162</v>
      </c>
      <c r="AB31" s="60">
        <f t="shared" si="229"/>
        <v>413</v>
      </c>
      <c r="AC31" s="71">
        <v>2.0</v>
      </c>
      <c r="AD31" s="71">
        <v>51.0</v>
      </c>
      <c r="AE31" s="71">
        <v>37.0</v>
      </c>
      <c r="AF31" s="60">
        <f t="shared" si="230"/>
        <v>88</v>
      </c>
      <c r="AG31" s="71">
        <v>2.0</v>
      </c>
      <c r="AH31" s="71">
        <v>53.0</v>
      </c>
      <c r="AI31" s="71">
        <v>38.0</v>
      </c>
      <c r="AJ31" s="60">
        <f t="shared" si="231"/>
        <v>91</v>
      </c>
      <c r="AK31" s="71">
        <v>2.0</v>
      </c>
      <c r="AL31" s="71">
        <v>45.0</v>
      </c>
      <c r="AM31" s="71">
        <v>33.0</v>
      </c>
      <c r="AN31" s="60">
        <f t="shared" si="232"/>
        <v>78</v>
      </c>
      <c r="AO31" s="60">
        <f t="shared" ref="AO31:AP31" si="296">SUM(AD31,AH31,AL31)</f>
        <v>149</v>
      </c>
      <c r="AP31" s="60">
        <f t="shared" si="296"/>
        <v>108</v>
      </c>
      <c r="AQ31" s="60">
        <f t="shared" si="234"/>
        <v>257</v>
      </c>
      <c r="AR31" s="71">
        <v>2.0</v>
      </c>
      <c r="AS31" s="71">
        <v>52.0</v>
      </c>
      <c r="AT31" s="71">
        <v>29.0</v>
      </c>
      <c r="AU31" s="60">
        <f t="shared" si="235"/>
        <v>81</v>
      </c>
      <c r="AV31" s="71">
        <v>2.0</v>
      </c>
      <c r="AW31" s="71">
        <v>45.0</v>
      </c>
      <c r="AX31" s="71">
        <v>32.0</v>
      </c>
      <c r="AY31" s="60">
        <f t="shared" si="236"/>
        <v>77</v>
      </c>
      <c r="AZ31" s="60">
        <f t="shared" ref="AZ31:BA31" si="297">SUM(AS31,AW31)</f>
        <v>97</v>
      </c>
      <c r="BA31" s="60">
        <f t="shared" si="297"/>
        <v>61</v>
      </c>
      <c r="BB31" s="60">
        <f t="shared" si="238"/>
        <v>158</v>
      </c>
      <c r="BC31" s="71">
        <v>1.0</v>
      </c>
      <c r="BD31" s="71">
        <v>42.0</v>
      </c>
      <c r="BE31" s="71">
        <v>1.0</v>
      </c>
      <c r="BF31" s="71">
        <v>44.0</v>
      </c>
      <c r="BG31" s="71">
        <v>0.0</v>
      </c>
      <c r="BH31" s="71">
        <v>0.0</v>
      </c>
      <c r="BI31" s="60">
        <f t="shared" si="239"/>
        <v>86</v>
      </c>
      <c r="BJ31" s="71">
        <v>43.0</v>
      </c>
      <c r="BK31" s="71">
        <v>43.0</v>
      </c>
      <c r="BL31" s="60">
        <f t="shared" si="240"/>
        <v>86</v>
      </c>
      <c r="BM31" s="71">
        <v>1.0</v>
      </c>
      <c r="BN31" s="71">
        <v>35.0</v>
      </c>
      <c r="BO31" s="71">
        <v>1.0</v>
      </c>
      <c r="BP31" s="71">
        <v>25.0</v>
      </c>
      <c r="BQ31" s="71">
        <v>0.0</v>
      </c>
      <c r="BR31" s="71">
        <v>0.0</v>
      </c>
      <c r="BS31" s="60">
        <f t="shared" si="241"/>
        <v>60</v>
      </c>
      <c r="BT31" s="71">
        <v>39.0</v>
      </c>
      <c r="BU31" s="71">
        <v>21.0</v>
      </c>
      <c r="BV31" s="60">
        <f t="shared" si="242"/>
        <v>60</v>
      </c>
      <c r="BW31" s="60">
        <f t="shared" ref="BW31:BX31" si="298">SUM(BJ31+BT31)</f>
        <v>82</v>
      </c>
      <c r="BX31" s="60">
        <f t="shared" si="298"/>
        <v>64</v>
      </c>
      <c r="BY31" s="60">
        <f t="shared" si="244"/>
        <v>146</v>
      </c>
      <c r="BZ31" s="71">
        <v>278.0</v>
      </c>
      <c r="CA31" s="71">
        <v>203.0</v>
      </c>
      <c r="CB31" s="71">
        <v>98.0</v>
      </c>
      <c r="CC31" s="71">
        <v>59.0</v>
      </c>
      <c r="CD31" s="71">
        <v>15.0</v>
      </c>
      <c r="CE31" s="71">
        <v>7.0</v>
      </c>
      <c r="CF31" s="71">
        <v>2.0</v>
      </c>
      <c r="CG31" s="71">
        <v>0.0</v>
      </c>
      <c r="CH31" s="71">
        <v>166.0</v>
      </c>
      <c r="CI31" s="71">
        <v>111.0</v>
      </c>
      <c r="CJ31" s="71">
        <v>20.0</v>
      </c>
      <c r="CK31" s="71">
        <v>13.0</v>
      </c>
      <c r="CL31" s="71">
        <v>0.0</v>
      </c>
      <c r="CM31" s="71">
        <v>2.0</v>
      </c>
      <c r="CN31" s="60">
        <f t="shared" ref="CN31:CO31" si="299">SUM(BZ31,CB31,CD31,CF31,CH31,CJ31,CL31)</f>
        <v>579</v>
      </c>
      <c r="CO31" s="60">
        <f t="shared" si="299"/>
        <v>395</v>
      </c>
      <c r="CP31" s="60">
        <f t="shared" si="246"/>
        <v>974</v>
      </c>
      <c r="CQ31" s="60">
        <f t="shared" ref="CQ31:CR31" si="300">SUM(Z31,AO31,AZ31,BW31)</f>
        <v>579</v>
      </c>
      <c r="CR31" s="60">
        <f t="shared" si="300"/>
        <v>395</v>
      </c>
      <c r="CS31" s="60">
        <f t="shared" si="248"/>
        <v>974</v>
      </c>
      <c r="CT31" s="71">
        <v>210.0</v>
      </c>
      <c r="CU31" s="71">
        <v>156.0</v>
      </c>
      <c r="CV31" s="60">
        <f t="shared" si="249"/>
        <v>366</v>
      </c>
      <c r="CW31" s="71">
        <v>22.0</v>
      </c>
      <c r="CX31" s="71">
        <v>7.0</v>
      </c>
      <c r="CY31" s="60">
        <f t="shared" si="250"/>
        <v>29</v>
      </c>
      <c r="CZ31" s="71">
        <v>70.0</v>
      </c>
      <c r="DA31" s="71">
        <v>37.0</v>
      </c>
      <c r="DB31" s="60">
        <f t="shared" si="251"/>
        <v>107</v>
      </c>
      <c r="DC31" s="71">
        <v>14.0</v>
      </c>
      <c r="DD31" s="71">
        <v>10.0</v>
      </c>
      <c r="DE31" s="60">
        <f t="shared" si="252"/>
        <v>24</v>
      </c>
      <c r="DF31" s="71">
        <v>263.0</v>
      </c>
      <c r="DG31" s="71">
        <v>185.0</v>
      </c>
      <c r="DH31" s="60">
        <f t="shared" si="253"/>
        <v>448</v>
      </c>
      <c r="DI31" s="71"/>
      <c r="DJ31" s="71"/>
      <c r="DK31" s="60">
        <f t="shared" si="254"/>
        <v>0</v>
      </c>
      <c r="DL31" s="60">
        <f t="shared" ref="DL31:DM31" si="301">SUM(CT31+CW31+CZ31+DC31+DF31+DI31)</f>
        <v>579</v>
      </c>
      <c r="DM31" s="60">
        <f t="shared" si="301"/>
        <v>395</v>
      </c>
      <c r="DN31" s="60">
        <f t="shared" si="256"/>
        <v>974</v>
      </c>
      <c r="DO31" s="86"/>
      <c r="DP31" s="60">
        <f t="shared" ref="DP31:DQ31" si="302">SUM(CQ31-DL31)</f>
        <v>0</v>
      </c>
      <c r="DQ31" s="60">
        <f t="shared" si="302"/>
        <v>0</v>
      </c>
      <c r="DR31" s="60">
        <f t="shared" si="45"/>
        <v>974</v>
      </c>
      <c r="DS31" s="60">
        <f t="shared" si="46"/>
        <v>974</v>
      </c>
      <c r="DT31" s="60">
        <f t="shared" si="47"/>
        <v>0</v>
      </c>
      <c r="DU31" s="60">
        <f t="shared" si="48"/>
        <v>0</v>
      </c>
      <c r="DV31" s="60">
        <f t="shared" ref="DV31:DW31" si="303">SUM(CN31-CQ31)</f>
        <v>0</v>
      </c>
      <c r="DW31" s="60">
        <f t="shared" si="303"/>
        <v>0</v>
      </c>
      <c r="DX31" s="72"/>
      <c r="DY31" s="87"/>
    </row>
    <row r="32" ht="21.0" customHeight="1">
      <c r="A32" s="66">
        <v>29.0</v>
      </c>
      <c r="B32" s="67">
        <v>1028.0</v>
      </c>
      <c r="C32" s="68" t="s">
        <v>104</v>
      </c>
      <c r="D32" s="66" t="s">
        <v>68</v>
      </c>
      <c r="E32" s="54" t="s">
        <v>69</v>
      </c>
      <c r="F32" s="71">
        <v>1.0</v>
      </c>
      <c r="G32" s="71">
        <v>25.0</v>
      </c>
      <c r="H32" s="71">
        <v>11.0</v>
      </c>
      <c r="I32" s="60">
        <f t="shared" si="223"/>
        <v>36</v>
      </c>
      <c r="J32" s="71">
        <v>1.0</v>
      </c>
      <c r="K32" s="71">
        <v>21.0</v>
      </c>
      <c r="L32" s="71">
        <v>13.0</v>
      </c>
      <c r="M32" s="60">
        <f t="shared" si="224"/>
        <v>34</v>
      </c>
      <c r="N32" s="71">
        <v>1.0</v>
      </c>
      <c r="O32" s="71">
        <v>17.0</v>
      </c>
      <c r="P32" s="71">
        <v>17.0</v>
      </c>
      <c r="Q32" s="60">
        <f t="shared" si="225"/>
        <v>34</v>
      </c>
      <c r="R32" s="71">
        <v>1.0</v>
      </c>
      <c r="S32" s="71">
        <v>19.0</v>
      </c>
      <c r="T32" s="71">
        <v>22.0</v>
      </c>
      <c r="U32" s="60">
        <f t="shared" si="226"/>
        <v>41</v>
      </c>
      <c r="V32" s="71">
        <v>1.0</v>
      </c>
      <c r="W32" s="71">
        <v>23.0</v>
      </c>
      <c r="X32" s="71">
        <v>9.0</v>
      </c>
      <c r="Y32" s="60">
        <f t="shared" si="227"/>
        <v>32</v>
      </c>
      <c r="Z32" s="60">
        <f t="shared" ref="Z32:AA32" si="304">SUM(G32,K32,O32,S32,W32)</f>
        <v>105</v>
      </c>
      <c r="AA32" s="60">
        <f t="shared" si="304"/>
        <v>72</v>
      </c>
      <c r="AB32" s="60">
        <f t="shared" si="229"/>
        <v>177</v>
      </c>
      <c r="AC32" s="71">
        <v>1.0</v>
      </c>
      <c r="AD32" s="71">
        <v>27.0</v>
      </c>
      <c r="AE32" s="71">
        <v>10.0</v>
      </c>
      <c r="AF32" s="60">
        <f t="shared" si="230"/>
        <v>37</v>
      </c>
      <c r="AG32" s="71">
        <v>1.0</v>
      </c>
      <c r="AH32" s="71">
        <v>27.0</v>
      </c>
      <c r="AI32" s="71">
        <v>13.0</v>
      </c>
      <c r="AJ32" s="60">
        <f t="shared" si="231"/>
        <v>40</v>
      </c>
      <c r="AK32" s="71">
        <v>1.0</v>
      </c>
      <c r="AL32" s="71">
        <v>26.0</v>
      </c>
      <c r="AM32" s="71">
        <v>10.0</v>
      </c>
      <c r="AN32" s="60">
        <f t="shared" si="232"/>
        <v>36</v>
      </c>
      <c r="AO32" s="60">
        <f t="shared" ref="AO32:AP32" si="305">SUM(AD32,AH32,AL32)</f>
        <v>80</v>
      </c>
      <c r="AP32" s="60">
        <f t="shared" si="305"/>
        <v>33</v>
      </c>
      <c r="AQ32" s="60">
        <f t="shared" si="234"/>
        <v>113</v>
      </c>
      <c r="AR32" s="71">
        <v>1.0</v>
      </c>
      <c r="AS32" s="71">
        <v>19.0</v>
      </c>
      <c r="AT32" s="71">
        <v>15.0</v>
      </c>
      <c r="AU32" s="60">
        <f t="shared" si="235"/>
        <v>34</v>
      </c>
      <c r="AV32" s="71">
        <v>1.0</v>
      </c>
      <c r="AW32" s="71">
        <v>17.0</v>
      </c>
      <c r="AX32" s="71">
        <v>10.0</v>
      </c>
      <c r="AY32" s="60">
        <f t="shared" si="236"/>
        <v>27</v>
      </c>
      <c r="AZ32" s="60">
        <f t="shared" ref="AZ32:BA32" si="306">SUM(AS32,AW32)</f>
        <v>36</v>
      </c>
      <c r="BA32" s="60">
        <f t="shared" si="306"/>
        <v>25</v>
      </c>
      <c r="BB32" s="60">
        <f t="shared" si="238"/>
        <v>61</v>
      </c>
      <c r="BC32" s="71">
        <v>1.0</v>
      </c>
      <c r="BD32" s="71">
        <v>9.0</v>
      </c>
      <c r="BE32" s="71">
        <v>0.0</v>
      </c>
      <c r="BF32" s="71">
        <v>0.0</v>
      </c>
      <c r="BG32" s="71">
        <v>0.0</v>
      </c>
      <c r="BH32" s="71">
        <v>0.0</v>
      </c>
      <c r="BI32" s="60">
        <f t="shared" si="239"/>
        <v>9</v>
      </c>
      <c r="BJ32" s="71">
        <v>6.0</v>
      </c>
      <c r="BK32" s="71">
        <v>3.0</v>
      </c>
      <c r="BL32" s="60">
        <f t="shared" si="240"/>
        <v>9</v>
      </c>
      <c r="BM32" s="71">
        <v>1.0</v>
      </c>
      <c r="BN32" s="71">
        <v>9.0</v>
      </c>
      <c r="BO32" s="71">
        <v>0.0</v>
      </c>
      <c r="BP32" s="71">
        <v>0.0</v>
      </c>
      <c r="BQ32" s="71">
        <v>0.0</v>
      </c>
      <c r="BR32" s="71">
        <v>0.0</v>
      </c>
      <c r="BS32" s="60">
        <f t="shared" si="241"/>
        <v>9</v>
      </c>
      <c r="BT32" s="71">
        <v>6.0</v>
      </c>
      <c r="BU32" s="71">
        <v>3.0</v>
      </c>
      <c r="BV32" s="60">
        <f t="shared" si="242"/>
        <v>9</v>
      </c>
      <c r="BW32" s="60">
        <f t="shared" ref="BW32:BX32" si="307">SUM(BJ32+BT32)</f>
        <v>12</v>
      </c>
      <c r="BX32" s="60">
        <f t="shared" si="307"/>
        <v>6</v>
      </c>
      <c r="BY32" s="60">
        <f t="shared" si="244"/>
        <v>18</v>
      </c>
      <c r="BZ32" s="71">
        <v>144.0</v>
      </c>
      <c r="CA32" s="71">
        <v>92.0</v>
      </c>
      <c r="CB32" s="71">
        <v>31.0</v>
      </c>
      <c r="CC32" s="71">
        <v>20.0</v>
      </c>
      <c r="CD32" s="71">
        <v>4.0</v>
      </c>
      <c r="CE32" s="71">
        <v>3.0</v>
      </c>
      <c r="CF32" s="71">
        <v>1.0</v>
      </c>
      <c r="CG32" s="71">
        <v>0.0</v>
      </c>
      <c r="CH32" s="71">
        <v>44.0</v>
      </c>
      <c r="CI32" s="71">
        <v>16.0</v>
      </c>
      <c r="CJ32" s="71">
        <v>8.0</v>
      </c>
      <c r="CK32" s="71">
        <v>2.0</v>
      </c>
      <c r="CL32" s="71">
        <v>1.0</v>
      </c>
      <c r="CM32" s="71">
        <v>3.0</v>
      </c>
      <c r="CN32" s="60">
        <f t="shared" ref="CN32:CO32" si="308">SUM(BZ32,CB32,CD32,CF32,CH32,CJ32,CL32)</f>
        <v>233</v>
      </c>
      <c r="CO32" s="60">
        <f t="shared" si="308"/>
        <v>136</v>
      </c>
      <c r="CP32" s="60">
        <f t="shared" si="246"/>
        <v>369</v>
      </c>
      <c r="CQ32" s="60">
        <f t="shared" ref="CQ32:CR32" si="309">SUM(Z32,AO32,AZ32,BW32)</f>
        <v>233</v>
      </c>
      <c r="CR32" s="60">
        <f t="shared" si="309"/>
        <v>136</v>
      </c>
      <c r="CS32" s="60">
        <f t="shared" si="248"/>
        <v>369</v>
      </c>
      <c r="CT32" s="71">
        <v>71.0</v>
      </c>
      <c r="CU32" s="71">
        <v>55.0</v>
      </c>
      <c r="CV32" s="60">
        <f t="shared" si="249"/>
        <v>126</v>
      </c>
      <c r="CW32" s="71">
        <v>12.0</v>
      </c>
      <c r="CX32" s="71">
        <v>6.0</v>
      </c>
      <c r="CY32" s="60">
        <f t="shared" si="250"/>
        <v>18</v>
      </c>
      <c r="CZ32" s="71">
        <v>18.0</v>
      </c>
      <c r="DA32" s="71">
        <v>15.0</v>
      </c>
      <c r="DB32" s="60">
        <f t="shared" si="251"/>
        <v>33</v>
      </c>
      <c r="DC32" s="71">
        <v>9.0</v>
      </c>
      <c r="DD32" s="71">
        <v>2.0</v>
      </c>
      <c r="DE32" s="60">
        <f t="shared" si="252"/>
        <v>11</v>
      </c>
      <c r="DF32" s="71">
        <v>123.0</v>
      </c>
      <c r="DG32" s="71">
        <v>58.0</v>
      </c>
      <c r="DH32" s="60">
        <f t="shared" si="253"/>
        <v>181</v>
      </c>
      <c r="DI32" s="71">
        <v>0.0</v>
      </c>
      <c r="DJ32" s="71">
        <v>0.0</v>
      </c>
      <c r="DK32" s="60">
        <f t="shared" si="254"/>
        <v>0</v>
      </c>
      <c r="DL32" s="60">
        <f t="shared" ref="DL32:DM32" si="310">SUM(CT32+CW32+CZ32+DC32+DF32+DI32)</f>
        <v>233</v>
      </c>
      <c r="DM32" s="60">
        <f t="shared" si="310"/>
        <v>136</v>
      </c>
      <c r="DN32" s="60">
        <f t="shared" si="256"/>
        <v>369</v>
      </c>
      <c r="DO32" s="86"/>
      <c r="DP32" s="60">
        <f t="shared" ref="DP32:DQ32" si="311">SUM(CQ32-DL32)</f>
        <v>0</v>
      </c>
      <c r="DQ32" s="60">
        <f t="shared" si="311"/>
        <v>0</v>
      </c>
      <c r="DR32" s="60">
        <f t="shared" si="45"/>
        <v>369</v>
      </c>
      <c r="DS32" s="60">
        <f t="shared" si="46"/>
        <v>369</v>
      </c>
      <c r="DT32" s="60">
        <f t="shared" si="47"/>
        <v>0</v>
      </c>
      <c r="DU32" s="60">
        <f t="shared" si="48"/>
        <v>0</v>
      </c>
      <c r="DV32" s="60">
        <f t="shared" ref="DV32:DW32" si="312">SUM(CN32-CQ32)</f>
        <v>0</v>
      </c>
      <c r="DW32" s="60">
        <f t="shared" si="312"/>
        <v>0</v>
      </c>
      <c r="DX32" s="72"/>
      <c r="DY32" s="87"/>
    </row>
    <row r="33" ht="21.0" customHeight="1">
      <c r="A33" s="66">
        <v>30.0</v>
      </c>
      <c r="B33" s="67">
        <v>1029.0</v>
      </c>
      <c r="C33" s="68" t="s">
        <v>105</v>
      </c>
      <c r="D33" s="66" t="s">
        <v>68</v>
      </c>
      <c r="E33" s="54" t="s">
        <v>69</v>
      </c>
      <c r="F33" s="71">
        <v>2.0</v>
      </c>
      <c r="G33" s="71">
        <v>49.0</v>
      </c>
      <c r="H33" s="71">
        <v>35.0</v>
      </c>
      <c r="I33" s="60">
        <f t="shared" si="223"/>
        <v>84</v>
      </c>
      <c r="J33" s="71">
        <v>2.0</v>
      </c>
      <c r="K33" s="71">
        <v>55.0</v>
      </c>
      <c r="L33" s="71">
        <v>28.0</v>
      </c>
      <c r="M33" s="60">
        <f t="shared" si="224"/>
        <v>83</v>
      </c>
      <c r="N33" s="71">
        <v>2.0</v>
      </c>
      <c r="O33" s="71">
        <v>55.0</v>
      </c>
      <c r="P33" s="71">
        <v>38.0</v>
      </c>
      <c r="Q33" s="60">
        <f t="shared" si="225"/>
        <v>93</v>
      </c>
      <c r="R33" s="71">
        <v>2.0</v>
      </c>
      <c r="S33" s="71">
        <v>51.0</v>
      </c>
      <c r="T33" s="71">
        <v>28.0</v>
      </c>
      <c r="U33" s="60">
        <f t="shared" si="226"/>
        <v>79</v>
      </c>
      <c r="V33" s="71">
        <v>2.0</v>
      </c>
      <c r="W33" s="71">
        <v>50.0</v>
      </c>
      <c r="X33" s="71">
        <v>21.0</v>
      </c>
      <c r="Y33" s="60">
        <f t="shared" si="227"/>
        <v>71</v>
      </c>
      <c r="Z33" s="60">
        <f t="shared" ref="Z33:AA33" si="313">SUM(G33,K33,O33,S33,W33)</f>
        <v>260</v>
      </c>
      <c r="AA33" s="60">
        <f t="shared" si="313"/>
        <v>150</v>
      </c>
      <c r="AB33" s="60">
        <f t="shared" si="229"/>
        <v>410</v>
      </c>
      <c r="AC33" s="71">
        <v>2.0</v>
      </c>
      <c r="AD33" s="71">
        <v>52.0</v>
      </c>
      <c r="AE33" s="71">
        <v>26.0</v>
      </c>
      <c r="AF33" s="60">
        <f t="shared" si="230"/>
        <v>78</v>
      </c>
      <c r="AG33" s="71">
        <v>2.0</v>
      </c>
      <c r="AH33" s="71">
        <v>49.0</v>
      </c>
      <c r="AI33" s="71">
        <v>29.0</v>
      </c>
      <c r="AJ33" s="60">
        <f t="shared" si="231"/>
        <v>78</v>
      </c>
      <c r="AK33" s="71">
        <v>2.0</v>
      </c>
      <c r="AL33" s="71">
        <v>49.0</v>
      </c>
      <c r="AM33" s="71">
        <v>26.0</v>
      </c>
      <c r="AN33" s="60">
        <f t="shared" si="232"/>
        <v>75</v>
      </c>
      <c r="AO33" s="60">
        <f t="shared" ref="AO33:AP33" si="314">SUM(AD33,AH33,AL33)</f>
        <v>150</v>
      </c>
      <c r="AP33" s="60">
        <f t="shared" si="314"/>
        <v>81</v>
      </c>
      <c r="AQ33" s="60">
        <f t="shared" si="234"/>
        <v>231</v>
      </c>
      <c r="AR33" s="71">
        <v>2.0</v>
      </c>
      <c r="AS33" s="71">
        <v>48.0</v>
      </c>
      <c r="AT33" s="71">
        <v>30.0</v>
      </c>
      <c r="AU33" s="60">
        <f t="shared" si="235"/>
        <v>78</v>
      </c>
      <c r="AV33" s="71">
        <v>2.0</v>
      </c>
      <c r="AW33" s="71">
        <v>49.0</v>
      </c>
      <c r="AX33" s="71">
        <v>26.0</v>
      </c>
      <c r="AY33" s="60">
        <f t="shared" si="236"/>
        <v>75</v>
      </c>
      <c r="AZ33" s="60">
        <f t="shared" ref="AZ33:BA33" si="315">SUM(AS33,AW33)</f>
        <v>97</v>
      </c>
      <c r="BA33" s="60">
        <f t="shared" si="315"/>
        <v>56</v>
      </c>
      <c r="BB33" s="60">
        <f t="shared" si="238"/>
        <v>153</v>
      </c>
      <c r="BC33" s="71">
        <v>1.0</v>
      </c>
      <c r="BD33" s="71">
        <v>36.0</v>
      </c>
      <c r="BE33" s="71">
        <v>1.0</v>
      </c>
      <c r="BF33" s="71">
        <v>31.0</v>
      </c>
      <c r="BG33" s="71">
        <v>0.0</v>
      </c>
      <c r="BH33" s="71">
        <v>0.0</v>
      </c>
      <c r="BI33" s="60">
        <f t="shared" si="239"/>
        <v>67</v>
      </c>
      <c r="BJ33" s="71">
        <v>41.0</v>
      </c>
      <c r="BK33" s="71">
        <v>26.0</v>
      </c>
      <c r="BL33" s="60">
        <f t="shared" si="240"/>
        <v>67</v>
      </c>
      <c r="BM33" s="71">
        <v>1.0</v>
      </c>
      <c r="BN33" s="71">
        <v>25.0</v>
      </c>
      <c r="BO33" s="71">
        <v>1.0</v>
      </c>
      <c r="BP33" s="71">
        <v>25.0</v>
      </c>
      <c r="BQ33" s="71">
        <v>0.0</v>
      </c>
      <c r="BR33" s="71">
        <v>0.0</v>
      </c>
      <c r="BS33" s="60">
        <f t="shared" si="241"/>
        <v>50</v>
      </c>
      <c r="BT33" s="71">
        <v>19.0</v>
      </c>
      <c r="BU33" s="71">
        <v>31.0</v>
      </c>
      <c r="BV33" s="60">
        <f t="shared" si="242"/>
        <v>50</v>
      </c>
      <c r="BW33" s="60">
        <f t="shared" ref="BW33:BX33" si="316">SUM(BJ33+BT33)</f>
        <v>60</v>
      </c>
      <c r="BX33" s="60">
        <f t="shared" si="316"/>
        <v>57</v>
      </c>
      <c r="BY33" s="60">
        <f t="shared" si="244"/>
        <v>117</v>
      </c>
      <c r="BZ33" s="71">
        <v>310.0</v>
      </c>
      <c r="CA33" s="71">
        <v>194.0</v>
      </c>
      <c r="CB33" s="71">
        <v>72.0</v>
      </c>
      <c r="CC33" s="71">
        <v>66.0</v>
      </c>
      <c r="CD33" s="71">
        <v>20.0</v>
      </c>
      <c r="CE33" s="71">
        <v>11.0</v>
      </c>
      <c r="CF33" s="71">
        <v>0.0</v>
      </c>
      <c r="CG33" s="71">
        <v>0.0</v>
      </c>
      <c r="CH33" s="71">
        <v>87.0</v>
      </c>
      <c r="CI33" s="71">
        <v>52.0</v>
      </c>
      <c r="CJ33" s="71">
        <v>69.0</v>
      </c>
      <c r="CK33" s="71">
        <v>19.0</v>
      </c>
      <c r="CL33" s="71">
        <v>9.0</v>
      </c>
      <c r="CM33" s="71">
        <v>2.0</v>
      </c>
      <c r="CN33" s="60">
        <f t="shared" ref="CN33:CO33" si="317">SUM(BZ33,CB33,CD33,CF33,CH33,CJ33,CL33)</f>
        <v>567</v>
      </c>
      <c r="CO33" s="60">
        <f t="shared" si="317"/>
        <v>344</v>
      </c>
      <c r="CP33" s="60">
        <f t="shared" si="246"/>
        <v>911</v>
      </c>
      <c r="CQ33" s="60">
        <f t="shared" ref="CQ33:CR33" si="318">SUM(Z33,AO33,AZ33,BW33)</f>
        <v>567</v>
      </c>
      <c r="CR33" s="60">
        <f t="shared" si="318"/>
        <v>344</v>
      </c>
      <c r="CS33" s="60">
        <f t="shared" si="248"/>
        <v>911</v>
      </c>
      <c r="CT33" s="71">
        <v>165.0</v>
      </c>
      <c r="CU33" s="71">
        <v>127.0</v>
      </c>
      <c r="CV33" s="60">
        <f t="shared" si="249"/>
        <v>292</v>
      </c>
      <c r="CW33" s="71">
        <v>8.0</v>
      </c>
      <c r="CX33" s="71">
        <v>10.0</v>
      </c>
      <c r="CY33" s="60">
        <f t="shared" si="250"/>
        <v>18</v>
      </c>
      <c r="CZ33" s="71">
        <v>20.0</v>
      </c>
      <c r="DA33" s="71">
        <v>9.0</v>
      </c>
      <c r="DB33" s="60">
        <f t="shared" si="251"/>
        <v>29</v>
      </c>
      <c r="DC33" s="71">
        <v>9.0</v>
      </c>
      <c r="DD33" s="71">
        <v>6.0</v>
      </c>
      <c r="DE33" s="60">
        <f t="shared" si="252"/>
        <v>15</v>
      </c>
      <c r="DF33" s="71">
        <v>365.0</v>
      </c>
      <c r="DG33" s="71">
        <v>192.0</v>
      </c>
      <c r="DH33" s="60">
        <f t="shared" si="253"/>
        <v>557</v>
      </c>
      <c r="DI33" s="71">
        <v>0.0</v>
      </c>
      <c r="DJ33" s="71">
        <v>0.0</v>
      </c>
      <c r="DK33" s="60">
        <f t="shared" si="254"/>
        <v>0</v>
      </c>
      <c r="DL33" s="60">
        <f t="shared" ref="DL33:DM33" si="319">SUM(CT33+CW33+CZ33+DC33+DF33+DI33)</f>
        <v>567</v>
      </c>
      <c r="DM33" s="60">
        <f t="shared" si="319"/>
        <v>344</v>
      </c>
      <c r="DN33" s="60">
        <f t="shared" si="256"/>
        <v>911</v>
      </c>
      <c r="DO33" s="86"/>
      <c r="DP33" s="60">
        <f t="shared" ref="DP33:DQ33" si="320">SUM(CQ33-DL33)</f>
        <v>0</v>
      </c>
      <c r="DQ33" s="60">
        <f t="shared" si="320"/>
        <v>0</v>
      </c>
      <c r="DR33" s="60">
        <f t="shared" si="45"/>
        <v>911</v>
      </c>
      <c r="DS33" s="60">
        <f t="shared" si="46"/>
        <v>911</v>
      </c>
      <c r="DT33" s="60">
        <f t="shared" si="47"/>
        <v>0</v>
      </c>
      <c r="DU33" s="60">
        <f t="shared" si="48"/>
        <v>0</v>
      </c>
      <c r="DV33" s="60">
        <f t="shared" ref="DV33:DW33" si="321">SUM(CN33-CQ33)</f>
        <v>0</v>
      </c>
      <c r="DW33" s="60">
        <f t="shared" si="321"/>
        <v>0</v>
      </c>
      <c r="DX33" s="72"/>
      <c r="DY33" s="87"/>
    </row>
    <row r="34" ht="21.0" customHeight="1">
      <c r="A34" s="66">
        <v>31.0</v>
      </c>
      <c r="B34" s="67">
        <v>1018.0</v>
      </c>
      <c r="C34" s="68" t="s">
        <v>106</v>
      </c>
      <c r="D34" s="66" t="s">
        <v>68</v>
      </c>
      <c r="E34" s="54" t="s">
        <v>69</v>
      </c>
      <c r="F34" s="71">
        <v>2.0</v>
      </c>
      <c r="G34" s="71">
        <v>22.0</v>
      </c>
      <c r="H34" s="71">
        <v>23.0</v>
      </c>
      <c r="I34" s="60">
        <f t="shared" si="223"/>
        <v>45</v>
      </c>
      <c r="J34" s="71">
        <v>2.0</v>
      </c>
      <c r="K34" s="71">
        <v>36.0</v>
      </c>
      <c r="L34" s="71">
        <v>23.0</v>
      </c>
      <c r="M34" s="60">
        <f t="shared" si="224"/>
        <v>59</v>
      </c>
      <c r="N34" s="71">
        <v>2.0</v>
      </c>
      <c r="O34" s="71">
        <v>29.0</v>
      </c>
      <c r="P34" s="71">
        <v>25.0</v>
      </c>
      <c r="Q34" s="60">
        <f t="shared" si="225"/>
        <v>54</v>
      </c>
      <c r="R34" s="71">
        <v>2.0</v>
      </c>
      <c r="S34" s="71">
        <v>43.0</v>
      </c>
      <c r="T34" s="71">
        <v>21.0</v>
      </c>
      <c r="U34" s="60">
        <f t="shared" si="226"/>
        <v>64</v>
      </c>
      <c r="V34" s="71">
        <v>2.0</v>
      </c>
      <c r="W34" s="71">
        <v>37.0</v>
      </c>
      <c r="X34" s="71">
        <v>19.0</v>
      </c>
      <c r="Y34" s="60">
        <f t="shared" si="227"/>
        <v>56</v>
      </c>
      <c r="Z34" s="60">
        <f t="shared" ref="Z34:AA34" si="322">SUM(G34,K34,O34,S34,W34)</f>
        <v>167</v>
      </c>
      <c r="AA34" s="60">
        <f t="shared" si="322"/>
        <v>111</v>
      </c>
      <c r="AB34" s="60">
        <f t="shared" si="229"/>
        <v>278</v>
      </c>
      <c r="AC34" s="71">
        <v>2.0</v>
      </c>
      <c r="AD34" s="71">
        <v>40.0</v>
      </c>
      <c r="AE34" s="71">
        <v>23.0</v>
      </c>
      <c r="AF34" s="60">
        <f t="shared" si="230"/>
        <v>63</v>
      </c>
      <c r="AG34" s="71">
        <v>2.0</v>
      </c>
      <c r="AH34" s="71">
        <v>41.0</v>
      </c>
      <c r="AI34" s="71">
        <v>37.0</v>
      </c>
      <c r="AJ34" s="60">
        <f t="shared" si="231"/>
        <v>78</v>
      </c>
      <c r="AK34" s="71">
        <v>2.0</v>
      </c>
      <c r="AL34" s="71">
        <v>39.0</v>
      </c>
      <c r="AM34" s="71">
        <v>32.0</v>
      </c>
      <c r="AN34" s="60">
        <f t="shared" si="232"/>
        <v>71</v>
      </c>
      <c r="AO34" s="60">
        <f t="shared" ref="AO34:AP34" si="323">SUM(AD34,AH34,AL34)</f>
        <v>120</v>
      </c>
      <c r="AP34" s="60">
        <f t="shared" si="323"/>
        <v>92</v>
      </c>
      <c r="AQ34" s="60">
        <f t="shared" si="234"/>
        <v>212</v>
      </c>
      <c r="AR34" s="71">
        <v>1.0</v>
      </c>
      <c r="AS34" s="71">
        <v>24.0</v>
      </c>
      <c r="AT34" s="71">
        <v>9.0</v>
      </c>
      <c r="AU34" s="60">
        <f t="shared" si="235"/>
        <v>33</v>
      </c>
      <c r="AV34" s="71">
        <v>1.0</v>
      </c>
      <c r="AW34" s="71">
        <v>25.0</v>
      </c>
      <c r="AX34" s="71">
        <v>11.0</v>
      </c>
      <c r="AY34" s="60">
        <f t="shared" si="236"/>
        <v>36</v>
      </c>
      <c r="AZ34" s="60">
        <f t="shared" ref="AZ34:BA34" si="324">SUM(AS34,AW34)</f>
        <v>49</v>
      </c>
      <c r="BA34" s="60">
        <f t="shared" si="324"/>
        <v>20</v>
      </c>
      <c r="BB34" s="60">
        <f t="shared" si="238"/>
        <v>69</v>
      </c>
      <c r="BC34" s="71">
        <v>1.0</v>
      </c>
      <c r="BD34" s="71">
        <v>14.0</v>
      </c>
      <c r="BE34" s="71">
        <v>1.0</v>
      </c>
      <c r="BF34" s="71">
        <v>34.0</v>
      </c>
      <c r="BG34" s="71">
        <v>0.0</v>
      </c>
      <c r="BH34" s="71">
        <v>0.0</v>
      </c>
      <c r="BI34" s="60">
        <f t="shared" si="239"/>
        <v>48</v>
      </c>
      <c r="BJ34" s="71">
        <v>31.0</v>
      </c>
      <c r="BK34" s="71">
        <v>17.0</v>
      </c>
      <c r="BL34" s="60">
        <f t="shared" si="240"/>
        <v>48</v>
      </c>
      <c r="BM34" s="71">
        <v>1.0</v>
      </c>
      <c r="BN34" s="71">
        <v>16.0</v>
      </c>
      <c r="BO34" s="71">
        <v>1.0</v>
      </c>
      <c r="BP34" s="71">
        <v>22.0</v>
      </c>
      <c r="BQ34" s="71">
        <v>0.0</v>
      </c>
      <c r="BR34" s="71">
        <v>0.0</v>
      </c>
      <c r="BS34" s="60">
        <f t="shared" si="241"/>
        <v>38</v>
      </c>
      <c r="BT34" s="71">
        <v>13.0</v>
      </c>
      <c r="BU34" s="71">
        <v>25.0</v>
      </c>
      <c r="BV34" s="60">
        <f t="shared" si="242"/>
        <v>38</v>
      </c>
      <c r="BW34" s="60">
        <f t="shared" ref="BW34:BX34" si="325">SUM(BJ34+BT34)</f>
        <v>44</v>
      </c>
      <c r="BX34" s="60">
        <f t="shared" si="325"/>
        <v>42</v>
      </c>
      <c r="BY34" s="60">
        <f t="shared" si="244"/>
        <v>86</v>
      </c>
      <c r="BZ34" s="71">
        <v>183.0</v>
      </c>
      <c r="CA34" s="71">
        <v>159.0</v>
      </c>
      <c r="CB34" s="71">
        <v>37.0</v>
      </c>
      <c r="CC34" s="71">
        <v>36.0</v>
      </c>
      <c r="CD34" s="71">
        <v>2.0</v>
      </c>
      <c r="CE34" s="71">
        <v>1.0</v>
      </c>
      <c r="CF34" s="71">
        <v>1.0</v>
      </c>
      <c r="CG34" s="71">
        <v>0.0</v>
      </c>
      <c r="CH34" s="71">
        <v>140.0</v>
      </c>
      <c r="CI34" s="71">
        <v>61.0</v>
      </c>
      <c r="CJ34" s="71">
        <v>17.0</v>
      </c>
      <c r="CK34" s="71">
        <v>8.0</v>
      </c>
      <c r="CL34" s="71">
        <v>0.0</v>
      </c>
      <c r="CM34" s="71">
        <v>0.0</v>
      </c>
      <c r="CN34" s="60">
        <f t="shared" ref="CN34:CO34" si="326">SUM(BZ34,CB34,CD34,CF34,CH34,CJ34,CL34)</f>
        <v>380</v>
      </c>
      <c r="CO34" s="60">
        <f t="shared" si="326"/>
        <v>265</v>
      </c>
      <c r="CP34" s="60">
        <f t="shared" si="246"/>
        <v>645</v>
      </c>
      <c r="CQ34" s="60">
        <f t="shared" ref="CQ34:CR34" si="327">SUM(Z34,AO34,AZ34,BW34)</f>
        <v>380</v>
      </c>
      <c r="CR34" s="60">
        <f t="shared" si="327"/>
        <v>265</v>
      </c>
      <c r="CS34" s="60">
        <f t="shared" si="248"/>
        <v>645</v>
      </c>
      <c r="CT34" s="71">
        <v>40.0</v>
      </c>
      <c r="CU34" s="71">
        <v>35.0</v>
      </c>
      <c r="CV34" s="60">
        <f t="shared" si="249"/>
        <v>75</v>
      </c>
      <c r="CW34" s="71">
        <v>4.0</v>
      </c>
      <c r="CX34" s="71">
        <v>4.0</v>
      </c>
      <c r="CY34" s="60">
        <f t="shared" si="250"/>
        <v>8</v>
      </c>
      <c r="CZ34" s="71">
        <v>16.0</v>
      </c>
      <c r="DA34" s="71">
        <v>18.0</v>
      </c>
      <c r="DB34" s="60">
        <f t="shared" si="251"/>
        <v>34</v>
      </c>
      <c r="DC34" s="71">
        <v>6.0</v>
      </c>
      <c r="DD34" s="71">
        <v>6.0</v>
      </c>
      <c r="DE34" s="60">
        <f t="shared" si="252"/>
        <v>12</v>
      </c>
      <c r="DF34" s="71">
        <v>314.0</v>
      </c>
      <c r="DG34" s="71">
        <v>202.0</v>
      </c>
      <c r="DH34" s="60">
        <f t="shared" si="253"/>
        <v>516</v>
      </c>
      <c r="DI34" s="71">
        <v>0.0</v>
      </c>
      <c r="DJ34" s="71">
        <v>0.0</v>
      </c>
      <c r="DK34" s="60">
        <f t="shared" si="254"/>
        <v>0</v>
      </c>
      <c r="DL34" s="60">
        <f t="shared" ref="DL34:DM34" si="328">SUM(CT34+CW34+CZ34+DC34+DF34+DI34)</f>
        <v>380</v>
      </c>
      <c r="DM34" s="60">
        <f t="shared" si="328"/>
        <v>265</v>
      </c>
      <c r="DN34" s="60">
        <f t="shared" si="256"/>
        <v>645</v>
      </c>
      <c r="DO34" s="86"/>
      <c r="DP34" s="60">
        <f t="shared" ref="DP34:DQ34" si="329">SUM(CQ34-DL34)</f>
        <v>0</v>
      </c>
      <c r="DQ34" s="60">
        <f t="shared" si="329"/>
        <v>0</v>
      </c>
      <c r="DR34" s="60">
        <f t="shared" si="45"/>
        <v>645</v>
      </c>
      <c r="DS34" s="60">
        <f t="shared" si="46"/>
        <v>645</v>
      </c>
      <c r="DT34" s="60">
        <f t="shared" si="47"/>
        <v>0</v>
      </c>
      <c r="DU34" s="60">
        <f t="shared" si="48"/>
        <v>0</v>
      </c>
      <c r="DV34" s="60">
        <f t="shared" ref="DV34:DW34" si="330">SUM(CN34-CQ34)</f>
        <v>0</v>
      </c>
      <c r="DW34" s="60">
        <f t="shared" si="330"/>
        <v>0</v>
      </c>
      <c r="DX34" s="72" t="s">
        <v>70</v>
      </c>
      <c r="DY34" s="76"/>
    </row>
    <row r="35" ht="21.0" customHeight="1">
      <c r="A35" s="66">
        <v>32.0</v>
      </c>
      <c r="B35" s="67">
        <v>1034.0</v>
      </c>
      <c r="C35" s="68" t="s">
        <v>107</v>
      </c>
      <c r="D35" s="66" t="s">
        <v>68</v>
      </c>
      <c r="E35" s="54" t="s">
        <v>69</v>
      </c>
      <c r="F35" s="71">
        <v>1.0</v>
      </c>
      <c r="G35" s="71">
        <v>22.0</v>
      </c>
      <c r="H35" s="71">
        <v>19.0</v>
      </c>
      <c r="I35" s="60">
        <f t="shared" si="223"/>
        <v>41</v>
      </c>
      <c r="J35" s="71">
        <v>1.0</v>
      </c>
      <c r="K35" s="71">
        <v>20.0</v>
      </c>
      <c r="L35" s="71">
        <v>21.0</v>
      </c>
      <c r="M35" s="60">
        <f t="shared" si="224"/>
        <v>41</v>
      </c>
      <c r="N35" s="71">
        <v>1.0</v>
      </c>
      <c r="O35" s="71">
        <v>18.0</v>
      </c>
      <c r="P35" s="71">
        <v>23.0</v>
      </c>
      <c r="Q35" s="60">
        <f t="shared" si="225"/>
        <v>41</v>
      </c>
      <c r="R35" s="71">
        <v>1.0</v>
      </c>
      <c r="S35" s="71">
        <v>17.0</v>
      </c>
      <c r="T35" s="71">
        <v>23.0</v>
      </c>
      <c r="U35" s="60">
        <f t="shared" si="226"/>
        <v>40</v>
      </c>
      <c r="V35" s="71">
        <v>1.0</v>
      </c>
      <c r="W35" s="71">
        <v>20.0</v>
      </c>
      <c r="X35" s="71">
        <v>11.0</v>
      </c>
      <c r="Y35" s="60">
        <f t="shared" si="227"/>
        <v>31</v>
      </c>
      <c r="Z35" s="60">
        <f t="shared" ref="Z35:AA35" si="331">SUM(G35,K35,O35,S35,W35)</f>
        <v>97</v>
      </c>
      <c r="AA35" s="60">
        <f t="shared" si="331"/>
        <v>97</v>
      </c>
      <c r="AB35" s="60">
        <f t="shared" si="229"/>
        <v>194</v>
      </c>
      <c r="AC35" s="71">
        <v>1.0</v>
      </c>
      <c r="AD35" s="71">
        <v>19.0</v>
      </c>
      <c r="AE35" s="71">
        <v>22.0</v>
      </c>
      <c r="AF35" s="60">
        <f t="shared" si="230"/>
        <v>41</v>
      </c>
      <c r="AG35" s="71">
        <v>1.0</v>
      </c>
      <c r="AH35" s="71">
        <v>26.0</v>
      </c>
      <c r="AI35" s="71">
        <v>11.0</v>
      </c>
      <c r="AJ35" s="60">
        <f t="shared" si="231"/>
        <v>37</v>
      </c>
      <c r="AK35" s="71">
        <v>1.0</v>
      </c>
      <c r="AL35" s="71">
        <v>20.0</v>
      </c>
      <c r="AM35" s="71">
        <v>24.0</v>
      </c>
      <c r="AN35" s="60">
        <f t="shared" si="232"/>
        <v>44</v>
      </c>
      <c r="AO35" s="60">
        <f t="shared" ref="AO35:AP35" si="332">SUM(AD35,AH35,AL35)</f>
        <v>65</v>
      </c>
      <c r="AP35" s="60">
        <f t="shared" si="332"/>
        <v>57</v>
      </c>
      <c r="AQ35" s="60">
        <f t="shared" si="234"/>
        <v>122</v>
      </c>
      <c r="AR35" s="71">
        <v>1.0</v>
      </c>
      <c r="AS35" s="71">
        <v>20.0</v>
      </c>
      <c r="AT35" s="71">
        <v>17.0</v>
      </c>
      <c r="AU35" s="60">
        <f t="shared" si="235"/>
        <v>37</v>
      </c>
      <c r="AV35" s="71">
        <v>1.0</v>
      </c>
      <c r="AW35" s="71">
        <v>12.0</v>
      </c>
      <c r="AX35" s="71">
        <v>12.0</v>
      </c>
      <c r="AY35" s="60">
        <f t="shared" si="236"/>
        <v>24</v>
      </c>
      <c r="AZ35" s="60">
        <f t="shared" ref="AZ35:BA35" si="333">SUM(AS35,AW35)</f>
        <v>32</v>
      </c>
      <c r="BA35" s="60">
        <f t="shared" si="333"/>
        <v>29</v>
      </c>
      <c r="BB35" s="60">
        <f t="shared" si="238"/>
        <v>61</v>
      </c>
      <c r="BC35" s="71">
        <v>0.0</v>
      </c>
      <c r="BD35" s="71">
        <v>0.0</v>
      </c>
      <c r="BE35" s="71">
        <v>0.0</v>
      </c>
      <c r="BF35" s="71">
        <v>0.0</v>
      </c>
      <c r="BG35" s="71">
        <v>0.0</v>
      </c>
      <c r="BH35" s="71">
        <v>0.0</v>
      </c>
      <c r="BI35" s="60">
        <f t="shared" si="239"/>
        <v>0</v>
      </c>
      <c r="BJ35" s="71">
        <v>0.0</v>
      </c>
      <c r="BK35" s="71">
        <v>0.0</v>
      </c>
      <c r="BL35" s="60">
        <f t="shared" si="240"/>
        <v>0</v>
      </c>
      <c r="BM35" s="71">
        <v>0.0</v>
      </c>
      <c r="BN35" s="71">
        <v>0.0</v>
      </c>
      <c r="BO35" s="71">
        <v>0.0</v>
      </c>
      <c r="BP35" s="71">
        <v>0.0</v>
      </c>
      <c r="BQ35" s="71">
        <v>0.0</v>
      </c>
      <c r="BR35" s="71">
        <v>0.0</v>
      </c>
      <c r="BS35" s="60">
        <f t="shared" si="241"/>
        <v>0</v>
      </c>
      <c r="BT35" s="71">
        <v>0.0</v>
      </c>
      <c r="BU35" s="71">
        <v>0.0</v>
      </c>
      <c r="BV35" s="60">
        <f t="shared" si="242"/>
        <v>0</v>
      </c>
      <c r="BW35" s="60">
        <f t="shared" ref="BW35:BX35" si="334">SUM(BJ35+BT35)</f>
        <v>0</v>
      </c>
      <c r="BX35" s="60">
        <f t="shared" si="334"/>
        <v>0</v>
      </c>
      <c r="BY35" s="60">
        <f t="shared" si="244"/>
        <v>0</v>
      </c>
      <c r="BZ35" s="71">
        <v>66.0</v>
      </c>
      <c r="CA35" s="71">
        <v>62.0</v>
      </c>
      <c r="CB35" s="71">
        <v>37.0</v>
      </c>
      <c r="CC35" s="71">
        <v>29.0</v>
      </c>
      <c r="CD35" s="71">
        <v>6.0</v>
      </c>
      <c r="CE35" s="71">
        <v>6.0</v>
      </c>
      <c r="CF35" s="71">
        <v>1.0</v>
      </c>
      <c r="CG35" s="71">
        <v>0.0</v>
      </c>
      <c r="CH35" s="71">
        <v>52.0</v>
      </c>
      <c r="CI35" s="71">
        <v>56.0</v>
      </c>
      <c r="CJ35" s="71">
        <v>32.0</v>
      </c>
      <c r="CK35" s="71">
        <v>30.0</v>
      </c>
      <c r="CL35" s="71">
        <v>0.0</v>
      </c>
      <c r="CM35" s="71">
        <v>0.0</v>
      </c>
      <c r="CN35" s="60">
        <f t="shared" ref="CN35:CO35" si="335">SUM(BZ35,CB35,CD35,CF35,CH35,CJ35,CL35)</f>
        <v>194</v>
      </c>
      <c r="CO35" s="60">
        <f t="shared" si="335"/>
        <v>183</v>
      </c>
      <c r="CP35" s="60">
        <f t="shared" si="246"/>
        <v>377</v>
      </c>
      <c r="CQ35" s="60">
        <f t="shared" ref="CQ35:CR35" si="336">SUM(Z35,AO35,AZ35,BW35)</f>
        <v>194</v>
      </c>
      <c r="CR35" s="60">
        <f t="shared" si="336"/>
        <v>183</v>
      </c>
      <c r="CS35" s="60">
        <f t="shared" si="248"/>
        <v>377</v>
      </c>
      <c r="CT35" s="71">
        <v>64.0</v>
      </c>
      <c r="CU35" s="71">
        <v>77.0</v>
      </c>
      <c r="CV35" s="60">
        <f t="shared" si="249"/>
        <v>141</v>
      </c>
      <c r="CW35" s="71">
        <v>4.0</v>
      </c>
      <c r="CX35" s="71">
        <v>4.0</v>
      </c>
      <c r="CY35" s="60">
        <f t="shared" si="250"/>
        <v>8</v>
      </c>
      <c r="CZ35" s="71">
        <v>3.0</v>
      </c>
      <c r="DA35" s="71">
        <v>4.0</v>
      </c>
      <c r="DB35" s="60">
        <f t="shared" si="251"/>
        <v>7</v>
      </c>
      <c r="DC35" s="71">
        <v>1.0</v>
      </c>
      <c r="DD35" s="71">
        <v>4.0</v>
      </c>
      <c r="DE35" s="60">
        <f t="shared" si="252"/>
        <v>5</v>
      </c>
      <c r="DF35" s="71">
        <v>122.0</v>
      </c>
      <c r="DG35" s="71">
        <v>94.0</v>
      </c>
      <c r="DH35" s="60">
        <f t="shared" si="253"/>
        <v>216</v>
      </c>
      <c r="DI35" s="71">
        <v>0.0</v>
      </c>
      <c r="DJ35" s="71">
        <v>0.0</v>
      </c>
      <c r="DK35" s="60">
        <f t="shared" si="254"/>
        <v>0</v>
      </c>
      <c r="DL35" s="60">
        <f t="shared" ref="DL35:DM35" si="337">SUM(CT35+CW35+CZ35+DC35+DF35+DI35)</f>
        <v>194</v>
      </c>
      <c r="DM35" s="60">
        <f t="shared" si="337"/>
        <v>183</v>
      </c>
      <c r="DN35" s="60">
        <f t="shared" si="256"/>
        <v>377</v>
      </c>
      <c r="DO35" s="86"/>
      <c r="DP35" s="60">
        <f t="shared" ref="DP35:DQ35" si="338">SUM(CQ35-DL35)</f>
        <v>0</v>
      </c>
      <c r="DQ35" s="60">
        <f t="shared" si="338"/>
        <v>0</v>
      </c>
      <c r="DR35" s="60">
        <f t="shared" si="45"/>
        <v>377</v>
      </c>
      <c r="DS35" s="60">
        <f t="shared" si="46"/>
        <v>377</v>
      </c>
      <c r="DT35" s="60">
        <f t="shared" si="47"/>
        <v>0</v>
      </c>
      <c r="DU35" s="60">
        <f t="shared" si="48"/>
        <v>0</v>
      </c>
      <c r="DV35" s="60">
        <f t="shared" ref="DV35:DW35" si="339">SUM(CN35-CQ35)</f>
        <v>0</v>
      </c>
      <c r="DW35" s="60">
        <f t="shared" si="339"/>
        <v>0</v>
      </c>
      <c r="DX35" s="72"/>
      <c r="DY35" s="87"/>
    </row>
    <row r="36" ht="21.0" customHeight="1">
      <c r="A36" s="66">
        <v>33.0</v>
      </c>
      <c r="B36" s="67">
        <v>1009.0</v>
      </c>
      <c r="C36" s="68" t="s">
        <v>108</v>
      </c>
      <c r="D36" s="66" t="s">
        <v>68</v>
      </c>
      <c r="E36" s="66" t="s">
        <v>69</v>
      </c>
      <c r="F36" s="71">
        <v>3.0</v>
      </c>
      <c r="G36" s="71">
        <v>64.0</v>
      </c>
      <c r="H36" s="71">
        <v>70.0</v>
      </c>
      <c r="I36" s="60">
        <f t="shared" si="223"/>
        <v>134</v>
      </c>
      <c r="J36" s="71">
        <v>3.0</v>
      </c>
      <c r="K36" s="71">
        <v>72.0</v>
      </c>
      <c r="L36" s="71">
        <v>60.0</v>
      </c>
      <c r="M36" s="60">
        <f t="shared" si="224"/>
        <v>132</v>
      </c>
      <c r="N36" s="71">
        <v>3.0</v>
      </c>
      <c r="O36" s="71">
        <v>84.0</v>
      </c>
      <c r="P36" s="71">
        <v>56.0</v>
      </c>
      <c r="Q36" s="60">
        <f t="shared" si="225"/>
        <v>140</v>
      </c>
      <c r="R36" s="71">
        <v>3.0</v>
      </c>
      <c r="S36" s="71">
        <v>80.0</v>
      </c>
      <c r="T36" s="71">
        <v>65.0</v>
      </c>
      <c r="U36" s="60">
        <f t="shared" si="226"/>
        <v>145</v>
      </c>
      <c r="V36" s="71">
        <v>3.0</v>
      </c>
      <c r="W36" s="71">
        <v>79.0</v>
      </c>
      <c r="X36" s="71">
        <v>64.0</v>
      </c>
      <c r="Y36" s="60">
        <f t="shared" si="227"/>
        <v>143</v>
      </c>
      <c r="Z36" s="60">
        <f t="shared" ref="Z36:AA36" si="340">SUM(G36,K36,O36,S36,W36)</f>
        <v>379</v>
      </c>
      <c r="AA36" s="60">
        <f t="shared" si="340"/>
        <v>315</v>
      </c>
      <c r="AB36" s="60">
        <f t="shared" si="229"/>
        <v>694</v>
      </c>
      <c r="AC36" s="71">
        <v>3.0</v>
      </c>
      <c r="AD36" s="71">
        <v>75.0</v>
      </c>
      <c r="AE36" s="71">
        <v>66.0</v>
      </c>
      <c r="AF36" s="60">
        <f t="shared" si="230"/>
        <v>141</v>
      </c>
      <c r="AG36" s="71">
        <v>3.0</v>
      </c>
      <c r="AH36" s="71">
        <v>91.0</v>
      </c>
      <c r="AI36" s="71">
        <v>68.0</v>
      </c>
      <c r="AJ36" s="60">
        <f t="shared" si="231"/>
        <v>159</v>
      </c>
      <c r="AK36" s="71">
        <v>3.0</v>
      </c>
      <c r="AL36" s="71">
        <v>81.0</v>
      </c>
      <c r="AM36" s="71">
        <v>68.0</v>
      </c>
      <c r="AN36" s="60">
        <f t="shared" si="232"/>
        <v>149</v>
      </c>
      <c r="AO36" s="60">
        <f t="shared" ref="AO36:AP36" si="341">SUM(AD36,AH36,AL36)</f>
        <v>247</v>
      </c>
      <c r="AP36" s="60">
        <f t="shared" si="341"/>
        <v>202</v>
      </c>
      <c r="AQ36" s="60">
        <f t="shared" si="234"/>
        <v>449</v>
      </c>
      <c r="AR36" s="71">
        <v>3.0</v>
      </c>
      <c r="AS36" s="71">
        <v>74.0</v>
      </c>
      <c r="AT36" s="71">
        <v>76.0</v>
      </c>
      <c r="AU36" s="60">
        <f t="shared" si="235"/>
        <v>150</v>
      </c>
      <c r="AV36" s="71">
        <v>3.0</v>
      </c>
      <c r="AW36" s="71">
        <v>100.0</v>
      </c>
      <c r="AX36" s="71">
        <v>75.0</v>
      </c>
      <c r="AY36" s="60">
        <f t="shared" si="236"/>
        <v>175</v>
      </c>
      <c r="AZ36" s="60">
        <f t="shared" ref="AZ36:BA36" si="342">SUM(AS36,AW36)</f>
        <v>174</v>
      </c>
      <c r="BA36" s="60">
        <f t="shared" si="342"/>
        <v>151</v>
      </c>
      <c r="BB36" s="60">
        <f t="shared" si="238"/>
        <v>325</v>
      </c>
      <c r="BC36" s="71">
        <v>2.0</v>
      </c>
      <c r="BD36" s="71">
        <v>118.0</v>
      </c>
      <c r="BE36" s="71">
        <v>1.0</v>
      </c>
      <c r="BF36" s="71">
        <v>47.0</v>
      </c>
      <c r="BG36" s="71">
        <v>0.0</v>
      </c>
      <c r="BH36" s="71">
        <v>0.0</v>
      </c>
      <c r="BI36" s="60">
        <f t="shared" si="239"/>
        <v>165</v>
      </c>
      <c r="BJ36" s="71">
        <v>98.0</v>
      </c>
      <c r="BK36" s="71">
        <v>67.0</v>
      </c>
      <c r="BL36" s="60">
        <f t="shared" si="240"/>
        <v>165</v>
      </c>
      <c r="BM36" s="71">
        <v>2.0</v>
      </c>
      <c r="BN36" s="71">
        <v>104.0</v>
      </c>
      <c r="BO36" s="71">
        <v>1.0</v>
      </c>
      <c r="BP36" s="71">
        <v>40.0</v>
      </c>
      <c r="BQ36" s="71">
        <v>0.0</v>
      </c>
      <c r="BR36" s="71">
        <v>0.0</v>
      </c>
      <c r="BS36" s="60">
        <f t="shared" si="241"/>
        <v>144</v>
      </c>
      <c r="BT36" s="71">
        <v>76.0</v>
      </c>
      <c r="BU36" s="71">
        <v>68.0</v>
      </c>
      <c r="BV36" s="60">
        <f t="shared" si="242"/>
        <v>144</v>
      </c>
      <c r="BW36" s="60">
        <f t="shared" ref="BW36:BX36" si="343">SUM(BJ36+BT36)</f>
        <v>174</v>
      </c>
      <c r="BX36" s="60">
        <f t="shared" si="343"/>
        <v>135</v>
      </c>
      <c r="BY36" s="60">
        <f t="shared" si="244"/>
        <v>309</v>
      </c>
      <c r="BZ36" s="71">
        <v>661.0</v>
      </c>
      <c r="CA36" s="71">
        <v>537.0</v>
      </c>
      <c r="CB36" s="71">
        <v>119.0</v>
      </c>
      <c r="CC36" s="71">
        <v>101.0</v>
      </c>
      <c r="CD36" s="71">
        <v>50.0</v>
      </c>
      <c r="CE36" s="71">
        <v>44.0</v>
      </c>
      <c r="CF36" s="71">
        <v>0.0</v>
      </c>
      <c r="CG36" s="71">
        <v>2.0</v>
      </c>
      <c r="CH36" s="71">
        <v>113.0</v>
      </c>
      <c r="CI36" s="71">
        <v>98.0</v>
      </c>
      <c r="CJ36" s="71">
        <v>18.0</v>
      </c>
      <c r="CK36" s="71">
        <v>10.0</v>
      </c>
      <c r="CL36" s="71">
        <v>13.0</v>
      </c>
      <c r="CM36" s="71">
        <v>11.0</v>
      </c>
      <c r="CN36" s="60">
        <f t="shared" ref="CN36:CO36" si="344">SUM(BZ36,CB36,CD36,CF36,CH36,CJ36,CL36)</f>
        <v>974</v>
      </c>
      <c r="CO36" s="60">
        <f t="shared" si="344"/>
        <v>803</v>
      </c>
      <c r="CP36" s="60">
        <f t="shared" si="246"/>
        <v>1777</v>
      </c>
      <c r="CQ36" s="60">
        <f t="shared" ref="CQ36:CR36" si="345">SUM(Z36,AO36,AZ36,BW36)</f>
        <v>974</v>
      </c>
      <c r="CR36" s="60">
        <f t="shared" si="345"/>
        <v>803</v>
      </c>
      <c r="CS36" s="60">
        <f t="shared" si="248"/>
        <v>1777</v>
      </c>
      <c r="CT36" s="71">
        <v>661.0</v>
      </c>
      <c r="CU36" s="71">
        <v>551.0</v>
      </c>
      <c r="CV36" s="60">
        <f t="shared" si="249"/>
        <v>1212</v>
      </c>
      <c r="CW36" s="71">
        <v>30.0</v>
      </c>
      <c r="CX36" s="71">
        <v>33.0</v>
      </c>
      <c r="CY36" s="60">
        <f t="shared" si="250"/>
        <v>63</v>
      </c>
      <c r="CZ36" s="71">
        <v>45.0</v>
      </c>
      <c r="DA36" s="71">
        <v>29.0</v>
      </c>
      <c r="DB36" s="60">
        <f t="shared" si="251"/>
        <v>74</v>
      </c>
      <c r="DC36" s="71">
        <v>5.0</v>
      </c>
      <c r="DD36" s="71">
        <v>11.0</v>
      </c>
      <c r="DE36" s="60">
        <f t="shared" si="252"/>
        <v>16</v>
      </c>
      <c r="DF36" s="71">
        <v>233.0</v>
      </c>
      <c r="DG36" s="71">
        <v>179.0</v>
      </c>
      <c r="DH36" s="60">
        <f t="shared" si="253"/>
        <v>412</v>
      </c>
      <c r="DI36" s="71">
        <v>0.0</v>
      </c>
      <c r="DJ36" s="71">
        <v>0.0</v>
      </c>
      <c r="DK36" s="60">
        <f t="shared" si="254"/>
        <v>0</v>
      </c>
      <c r="DL36" s="60">
        <f t="shared" ref="DL36:DM36" si="346">SUM(CT36+CW36+CZ36+DC36+DF36+DI36)</f>
        <v>974</v>
      </c>
      <c r="DM36" s="60">
        <f t="shared" si="346"/>
        <v>803</v>
      </c>
      <c r="DN36" s="60">
        <f t="shared" si="256"/>
        <v>1777</v>
      </c>
      <c r="DO36" s="86"/>
      <c r="DP36" s="60">
        <f t="shared" ref="DP36:DQ36" si="347">SUM(CQ36-DL36)</f>
        <v>0</v>
      </c>
      <c r="DQ36" s="60">
        <f t="shared" si="347"/>
        <v>0</v>
      </c>
      <c r="DR36" s="60">
        <f t="shared" si="45"/>
        <v>1777</v>
      </c>
      <c r="DS36" s="60">
        <f t="shared" si="46"/>
        <v>1777</v>
      </c>
      <c r="DT36" s="60">
        <f t="shared" si="47"/>
        <v>0</v>
      </c>
      <c r="DU36" s="60">
        <f t="shared" si="48"/>
        <v>0</v>
      </c>
      <c r="DV36" s="60">
        <f t="shared" ref="DV36:DW36" si="348">SUM(CN36-CQ36)</f>
        <v>0</v>
      </c>
      <c r="DW36" s="60">
        <f t="shared" si="348"/>
        <v>0</v>
      </c>
      <c r="DX36" s="72" t="s">
        <v>70</v>
      </c>
      <c r="DY36" s="87"/>
    </row>
    <row r="37" ht="21.0" customHeight="1">
      <c r="A37" s="66">
        <v>34.0</v>
      </c>
      <c r="B37" s="67">
        <v>1010.0</v>
      </c>
      <c r="C37" s="68" t="s">
        <v>109</v>
      </c>
      <c r="D37" s="66" t="s">
        <v>68</v>
      </c>
      <c r="E37" s="66" t="s">
        <v>69</v>
      </c>
      <c r="F37" s="71">
        <v>0.0</v>
      </c>
      <c r="G37" s="71">
        <v>0.0</v>
      </c>
      <c r="H37" s="71">
        <v>0.0</v>
      </c>
      <c r="I37" s="60">
        <f t="shared" si="223"/>
        <v>0</v>
      </c>
      <c r="J37" s="71">
        <v>1.0</v>
      </c>
      <c r="K37" s="71">
        <v>22.0</v>
      </c>
      <c r="L37" s="71">
        <v>30.0</v>
      </c>
      <c r="M37" s="60">
        <f t="shared" si="224"/>
        <v>52</v>
      </c>
      <c r="N37" s="71">
        <v>1.0</v>
      </c>
      <c r="O37" s="71">
        <v>24.0</v>
      </c>
      <c r="P37" s="71">
        <v>22.0</v>
      </c>
      <c r="Q37" s="60">
        <f t="shared" si="225"/>
        <v>46</v>
      </c>
      <c r="R37" s="71">
        <v>1.0</v>
      </c>
      <c r="S37" s="71">
        <v>20.0</v>
      </c>
      <c r="T37" s="71">
        <v>20.0</v>
      </c>
      <c r="U37" s="60">
        <f t="shared" si="226"/>
        <v>40</v>
      </c>
      <c r="V37" s="71">
        <v>1.0</v>
      </c>
      <c r="W37" s="71">
        <v>27.0</v>
      </c>
      <c r="X37" s="71">
        <v>19.0</v>
      </c>
      <c r="Y37" s="60">
        <f t="shared" si="227"/>
        <v>46</v>
      </c>
      <c r="Z37" s="60">
        <f t="shared" ref="Z37:AA37" si="349">SUM(G37,K37,O37,S37,W37)</f>
        <v>93</v>
      </c>
      <c r="AA37" s="60">
        <f t="shared" si="349"/>
        <v>91</v>
      </c>
      <c r="AB37" s="60">
        <f t="shared" si="229"/>
        <v>184</v>
      </c>
      <c r="AC37" s="71">
        <v>1.0</v>
      </c>
      <c r="AD37" s="71">
        <v>24.0</v>
      </c>
      <c r="AE37" s="71">
        <v>16.0</v>
      </c>
      <c r="AF37" s="60">
        <f t="shared" si="230"/>
        <v>40</v>
      </c>
      <c r="AG37" s="71">
        <v>1.0</v>
      </c>
      <c r="AH37" s="71">
        <v>17.0</v>
      </c>
      <c r="AI37" s="71">
        <v>29.0</v>
      </c>
      <c r="AJ37" s="60">
        <f t="shared" si="231"/>
        <v>46</v>
      </c>
      <c r="AK37" s="71">
        <v>1.0</v>
      </c>
      <c r="AL37" s="71">
        <v>32.0</v>
      </c>
      <c r="AM37" s="71">
        <v>16.0</v>
      </c>
      <c r="AN37" s="60">
        <f t="shared" si="232"/>
        <v>48</v>
      </c>
      <c r="AO37" s="60">
        <f t="shared" ref="AO37:AP37" si="350">SUM(AD37,AH37,AL37)</f>
        <v>73</v>
      </c>
      <c r="AP37" s="60">
        <f t="shared" si="350"/>
        <v>61</v>
      </c>
      <c r="AQ37" s="60">
        <f t="shared" si="234"/>
        <v>134</v>
      </c>
      <c r="AR37" s="71">
        <v>1.0</v>
      </c>
      <c r="AS37" s="71">
        <v>32.0</v>
      </c>
      <c r="AT37" s="71">
        <v>17.0</v>
      </c>
      <c r="AU37" s="60">
        <f t="shared" si="235"/>
        <v>49</v>
      </c>
      <c r="AV37" s="71">
        <v>1.0</v>
      </c>
      <c r="AW37" s="71">
        <v>24.0</v>
      </c>
      <c r="AX37" s="71">
        <v>18.0</v>
      </c>
      <c r="AY37" s="60">
        <f t="shared" si="236"/>
        <v>42</v>
      </c>
      <c r="AZ37" s="60">
        <f t="shared" ref="AZ37:BA37" si="351">SUM(AS37,AW37)</f>
        <v>56</v>
      </c>
      <c r="BA37" s="60">
        <f t="shared" si="351"/>
        <v>35</v>
      </c>
      <c r="BB37" s="60">
        <f t="shared" si="238"/>
        <v>91</v>
      </c>
      <c r="BC37" s="71">
        <v>0.0</v>
      </c>
      <c r="BD37" s="71">
        <v>0.0</v>
      </c>
      <c r="BE37" s="71">
        <v>0.0</v>
      </c>
      <c r="BF37" s="71">
        <v>0.0</v>
      </c>
      <c r="BG37" s="71">
        <v>0.0</v>
      </c>
      <c r="BH37" s="71">
        <v>0.0</v>
      </c>
      <c r="BI37" s="60">
        <f t="shared" si="239"/>
        <v>0</v>
      </c>
      <c r="BJ37" s="71">
        <v>0.0</v>
      </c>
      <c r="BK37" s="71">
        <v>0.0</v>
      </c>
      <c r="BL37" s="60">
        <f t="shared" si="240"/>
        <v>0</v>
      </c>
      <c r="BM37" s="71">
        <v>1.0</v>
      </c>
      <c r="BN37" s="71">
        <v>38.0</v>
      </c>
      <c r="BO37" s="71">
        <v>0.0</v>
      </c>
      <c r="BP37" s="71">
        <v>0.0</v>
      </c>
      <c r="BQ37" s="71">
        <v>0.0</v>
      </c>
      <c r="BR37" s="71">
        <v>0.0</v>
      </c>
      <c r="BS37" s="60">
        <f t="shared" si="241"/>
        <v>38</v>
      </c>
      <c r="BT37" s="71">
        <v>23.0</v>
      </c>
      <c r="BU37" s="71">
        <v>15.0</v>
      </c>
      <c r="BV37" s="60">
        <f t="shared" si="242"/>
        <v>38</v>
      </c>
      <c r="BW37" s="60">
        <f t="shared" ref="BW37:BX37" si="352">SUM(BJ37+BT37)</f>
        <v>23</v>
      </c>
      <c r="BX37" s="60">
        <f t="shared" si="352"/>
        <v>15</v>
      </c>
      <c r="BY37" s="60">
        <f t="shared" si="244"/>
        <v>38</v>
      </c>
      <c r="BZ37" s="71">
        <v>132.0</v>
      </c>
      <c r="CA37" s="71">
        <v>111.0</v>
      </c>
      <c r="CB37" s="71">
        <v>44.0</v>
      </c>
      <c r="CC37" s="71">
        <v>32.0</v>
      </c>
      <c r="CD37" s="71">
        <v>34.0</v>
      </c>
      <c r="CE37" s="71">
        <v>16.0</v>
      </c>
      <c r="CF37" s="71">
        <v>1.0</v>
      </c>
      <c r="CG37" s="71">
        <v>0.0</v>
      </c>
      <c r="CH37" s="71">
        <v>32.0</v>
      </c>
      <c r="CI37" s="71">
        <v>39.0</v>
      </c>
      <c r="CJ37" s="71">
        <v>1.0</v>
      </c>
      <c r="CK37" s="71">
        <v>1.0</v>
      </c>
      <c r="CL37" s="71">
        <v>1.0</v>
      </c>
      <c r="CM37" s="71">
        <v>3.0</v>
      </c>
      <c r="CN37" s="60">
        <f t="shared" ref="CN37:CO37" si="353">SUM(BZ37,CB37,CD37,CF37,CH37,CJ37,CL37)</f>
        <v>245</v>
      </c>
      <c r="CO37" s="60">
        <f t="shared" si="353"/>
        <v>202</v>
      </c>
      <c r="CP37" s="60">
        <f t="shared" si="246"/>
        <v>447</v>
      </c>
      <c r="CQ37" s="60">
        <f t="shared" ref="CQ37:CR37" si="354">SUM(Z37,AO37,AZ37,BW37)</f>
        <v>245</v>
      </c>
      <c r="CR37" s="60">
        <f t="shared" si="354"/>
        <v>202</v>
      </c>
      <c r="CS37" s="60">
        <f t="shared" si="248"/>
        <v>447</v>
      </c>
      <c r="CT37" s="71">
        <v>76.0</v>
      </c>
      <c r="CU37" s="71">
        <v>65.0</v>
      </c>
      <c r="CV37" s="60">
        <f t="shared" si="249"/>
        <v>141</v>
      </c>
      <c r="CW37" s="71">
        <v>66.0</v>
      </c>
      <c r="CX37" s="71">
        <v>59.0</v>
      </c>
      <c r="CY37" s="60">
        <f t="shared" si="250"/>
        <v>125</v>
      </c>
      <c r="CZ37" s="71">
        <v>12.0</v>
      </c>
      <c r="DA37" s="71">
        <v>10.0</v>
      </c>
      <c r="DB37" s="60">
        <f t="shared" si="251"/>
        <v>22</v>
      </c>
      <c r="DC37" s="71">
        <v>26.0</v>
      </c>
      <c r="DD37" s="71">
        <v>13.0</v>
      </c>
      <c r="DE37" s="60">
        <f t="shared" si="252"/>
        <v>39</v>
      </c>
      <c r="DF37" s="71">
        <v>1.0</v>
      </c>
      <c r="DG37" s="71">
        <v>2.0</v>
      </c>
      <c r="DH37" s="60">
        <f t="shared" si="253"/>
        <v>3</v>
      </c>
      <c r="DI37" s="71">
        <v>64.0</v>
      </c>
      <c r="DJ37" s="71">
        <v>53.0</v>
      </c>
      <c r="DK37" s="60">
        <f t="shared" si="254"/>
        <v>117</v>
      </c>
      <c r="DL37" s="60">
        <f t="shared" ref="DL37:DM37" si="355">SUM(CT37+CW37+CZ37+DC37+DF37+DI37)</f>
        <v>245</v>
      </c>
      <c r="DM37" s="60">
        <f t="shared" si="355"/>
        <v>202</v>
      </c>
      <c r="DN37" s="60">
        <f t="shared" si="256"/>
        <v>447</v>
      </c>
      <c r="DO37" s="86"/>
      <c r="DP37" s="60">
        <f t="shared" ref="DP37:DQ37" si="356">SUM(CQ37-DL37)</f>
        <v>0</v>
      </c>
      <c r="DQ37" s="60">
        <f t="shared" si="356"/>
        <v>0</v>
      </c>
      <c r="DR37" s="60">
        <f t="shared" si="45"/>
        <v>447</v>
      </c>
      <c r="DS37" s="60">
        <f t="shared" si="46"/>
        <v>447</v>
      </c>
      <c r="DT37" s="60">
        <f t="shared" si="47"/>
        <v>0</v>
      </c>
      <c r="DU37" s="60">
        <f t="shared" si="48"/>
        <v>0</v>
      </c>
      <c r="DV37" s="60">
        <f t="shared" ref="DV37:DW37" si="357">SUM(CN37-CQ37)</f>
        <v>0</v>
      </c>
      <c r="DW37" s="60">
        <f t="shared" si="357"/>
        <v>0</v>
      </c>
      <c r="DX37" s="72" t="s">
        <v>78</v>
      </c>
      <c r="DY37" s="87"/>
    </row>
    <row r="38" ht="21.0" customHeight="1">
      <c r="A38" s="66">
        <v>35.0</v>
      </c>
      <c r="B38" s="67">
        <v>1008.0</v>
      </c>
      <c r="C38" s="68" t="s">
        <v>110</v>
      </c>
      <c r="D38" s="66" t="s">
        <v>68</v>
      </c>
      <c r="E38" s="54" t="s">
        <v>69</v>
      </c>
      <c r="F38" s="71">
        <v>4.0</v>
      </c>
      <c r="G38" s="71">
        <v>88.0</v>
      </c>
      <c r="H38" s="71">
        <v>93.0</v>
      </c>
      <c r="I38" s="60">
        <f t="shared" si="223"/>
        <v>181</v>
      </c>
      <c r="J38" s="71">
        <v>4.0</v>
      </c>
      <c r="K38" s="71">
        <v>91.0</v>
      </c>
      <c r="L38" s="71">
        <v>101.0</v>
      </c>
      <c r="M38" s="60">
        <f t="shared" si="224"/>
        <v>192</v>
      </c>
      <c r="N38" s="71">
        <v>4.0</v>
      </c>
      <c r="O38" s="71">
        <v>98.0</v>
      </c>
      <c r="P38" s="71">
        <v>78.0</v>
      </c>
      <c r="Q38" s="60">
        <f t="shared" si="225"/>
        <v>176</v>
      </c>
      <c r="R38" s="71">
        <v>4.0</v>
      </c>
      <c r="S38" s="71">
        <v>89.0</v>
      </c>
      <c r="T38" s="71">
        <v>92.0</v>
      </c>
      <c r="U38" s="60">
        <f t="shared" si="226"/>
        <v>181</v>
      </c>
      <c r="V38" s="71">
        <v>4.0</v>
      </c>
      <c r="W38" s="71">
        <v>107.0</v>
      </c>
      <c r="X38" s="71">
        <v>77.0</v>
      </c>
      <c r="Y38" s="60">
        <f t="shared" si="227"/>
        <v>184</v>
      </c>
      <c r="Z38" s="60">
        <f t="shared" ref="Z38:AA38" si="358">SUM(G38,K38,O38,S38,W38)</f>
        <v>473</v>
      </c>
      <c r="AA38" s="60">
        <f t="shared" si="358"/>
        <v>441</v>
      </c>
      <c r="AB38" s="60">
        <f t="shared" si="229"/>
        <v>914</v>
      </c>
      <c r="AC38" s="71">
        <v>4.0</v>
      </c>
      <c r="AD38" s="71">
        <v>93.0</v>
      </c>
      <c r="AE38" s="71">
        <v>77.0</v>
      </c>
      <c r="AF38" s="60">
        <f t="shared" si="230"/>
        <v>170</v>
      </c>
      <c r="AG38" s="71">
        <v>4.0</v>
      </c>
      <c r="AH38" s="71">
        <v>97.0</v>
      </c>
      <c r="AI38" s="71">
        <v>89.0</v>
      </c>
      <c r="AJ38" s="60">
        <f t="shared" si="231"/>
        <v>186</v>
      </c>
      <c r="AK38" s="71">
        <v>4.0</v>
      </c>
      <c r="AL38" s="71">
        <v>104.0</v>
      </c>
      <c r="AM38" s="71">
        <v>83.0</v>
      </c>
      <c r="AN38" s="60">
        <f t="shared" si="232"/>
        <v>187</v>
      </c>
      <c r="AO38" s="60">
        <f t="shared" ref="AO38:AP38" si="359">SUM(AD38,AH38,AL38)</f>
        <v>294</v>
      </c>
      <c r="AP38" s="60">
        <f t="shared" si="359"/>
        <v>249</v>
      </c>
      <c r="AQ38" s="60">
        <f t="shared" si="234"/>
        <v>543</v>
      </c>
      <c r="AR38" s="71">
        <v>4.0</v>
      </c>
      <c r="AS38" s="71">
        <v>108.0</v>
      </c>
      <c r="AT38" s="71">
        <v>69.0</v>
      </c>
      <c r="AU38" s="60">
        <f t="shared" si="235"/>
        <v>177</v>
      </c>
      <c r="AV38" s="71">
        <v>4.0</v>
      </c>
      <c r="AW38" s="71">
        <v>91.0</v>
      </c>
      <c r="AX38" s="71">
        <v>61.0</v>
      </c>
      <c r="AY38" s="60">
        <f t="shared" si="236"/>
        <v>152</v>
      </c>
      <c r="AZ38" s="60">
        <f t="shared" ref="AZ38:BA38" si="360">SUM(AS38,AW38)</f>
        <v>199</v>
      </c>
      <c r="BA38" s="60">
        <f t="shared" si="360"/>
        <v>130</v>
      </c>
      <c r="BB38" s="60">
        <f t="shared" si="238"/>
        <v>329</v>
      </c>
      <c r="BC38" s="71">
        <v>2.0</v>
      </c>
      <c r="BD38" s="71">
        <v>115.0</v>
      </c>
      <c r="BE38" s="71">
        <v>1.0</v>
      </c>
      <c r="BF38" s="71">
        <v>49.0</v>
      </c>
      <c r="BG38" s="71">
        <v>1.0</v>
      </c>
      <c r="BH38" s="71">
        <v>45.0</v>
      </c>
      <c r="BI38" s="60">
        <f t="shared" si="239"/>
        <v>209</v>
      </c>
      <c r="BJ38" s="71">
        <v>116.0</v>
      </c>
      <c r="BK38" s="71">
        <v>93.0</v>
      </c>
      <c r="BL38" s="60">
        <f t="shared" si="240"/>
        <v>209</v>
      </c>
      <c r="BM38" s="71">
        <v>2.0</v>
      </c>
      <c r="BN38" s="71">
        <v>93.0</v>
      </c>
      <c r="BO38" s="71">
        <v>1.0</v>
      </c>
      <c r="BP38" s="71">
        <v>48.0</v>
      </c>
      <c r="BQ38" s="71">
        <v>1.0</v>
      </c>
      <c r="BR38" s="71">
        <v>43.0</v>
      </c>
      <c r="BS38" s="60">
        <f t="shared" si="241"/>
        <v>184</v>
      </c>
      <c r="BT38" s="71">
        <v>103.0</v>
      </c>
      <c r="BU38" s="71">
        <v>81.0</v>
      </c>
      <c r="BV38" s="60">
        <f t="shared" si="242"/>
        <v>184</v>
      </c>
      <c r="BW38" s="60">
        <f t="shared" ref="BW38:BX38" si="361">SUM(BJ38+BT38)</f>
        <v>219</v>
      </c>
      <c r="BX38" s="60">
        <f t="shared" si="361"/>
        <v>174</v>
      </c>
      <c r="BY38" s="60">
        <f t="shared" si="244"/>
        <v>393</v>
      </c>
      <c r="BZ38" s="71">
        <v>656.0</v>
      </c>
      <c r="CA38" s="71">
        <v>558.0</v>
      </c>
      <c r="CB38" s="71">
        <v>184.0</v>
      </c>
      <c r="CC38" s="71">
        <v>140.0</v>
      </c>
      <c r="CD38" s="71">
        <v>70.0</v>
      </c>
      <c r="CE38" s="71">
        <v>65.0</v>
      </c>
      <c r="CF38" s="71">
        <v>3.0</v>
      </c>
      <c r="CG38" s="71">
        <v>3.0</v>
      </c>
      <c r="CH38" s="71">
        <v>223.0</v>
      </c>
      <c r="CI38" s="71">
        <v>185.0</v>
      </c>
      <c r="CJ38" s="71">
        <v>37.0</v>
      </c>
      <c r="CK38" s="71">
        <v>22.0</v>
      </c>
      <c r="CL38" s="71">
        <v>12.0</v>
      </c>
      <c r="CM38" s="71">
        <v>21.0</v>
      </c>
      <c r="CN38" s="60">
        <f t="shared" ref="CN38:CO38" si="362">SUM(BZ38,CB38,CD38,CF38,CH38,CJ38,CL38)</f>
        <v>1185</v>
      </c>
      <c r="CO38" s="60">
        <f t="shared" si="362"/>
        <v>994</v>
      </c>
      <c r="CP38" s="60">
        <f t="shared" si="246"/>
        <v>2179</v>
      </c>
      <c r="CQ38" s="60">
        <f t="shared" ref="CQ38:CR38" si="363">SUM(Z38,AO38,AZ38,BW38)</f>
        <v>1185</v>
      </c>
      <c r="CR38" s="60">
        <f t="shared" si="363"/>
        <v>994</v>
      </c>
      <c r="CS38" s="60">
        <f t="shared" si="248"/>
        <v>2179</v>
      </c>
      <c r="CT38" s="71">
        <v>722.0</v>
      </c>
      <c r="CU38" s="71">
        <v>618.0</v>
      </c>
      <c r="CV38" s="60">
        <f t="shared" si="249"/>
        <v>1340</v>
      </c>
      <c r="CW38" s="71">
        <v>82.0</v>
      </c>
      <c r="CX38" s="71">
        <v>86.0</v>
      </c>
      <c r="CY38" s="60">
        <f t="shared" si="250"/>
        <v>168</v>
      </c>
      <c r="CZ38" s="71">
        <v>24.0</v>
      </c>
      <c r="DA38" s="71">
        <v>22.0</v>
      </c>
      <c r="DB38" s="60">
        <f t="shared" si="251"/>
        <v>46</v>
      </c>
      <c r="DC38" s="71">
        <v>10.0</v>
      </c>
      <c r="DD38" s="71">
        <v>13.0</v>
      </c>
      <c r="DE38" s="60">
        <f t="shared" si="252"/>
        <v>23</v>
      </c>
      <c r="DF38" s="71">
        <v>347.0</v>
      </c>
      <c r="DG38" s="71">
        <v>255.0</v>
      </c>
      <c r="DH38" s="60">
        <f t="shared" si="253"/>
        <v>602</v>
      </c>
      <c r="DI38" s="71">
        <v>0.0</v>
      </c>
      <c r="DJ38" s="71">
        <v>0.0</v>
      </c>
      <c r="DK38" s="60">
        <f t="shared" si="254"/>
        <v>0</v>
      </c>
      <c r="DL38" s="60">
        <f t="shared" ref="DL38:DM38" si="364">SUM(CT38+CW38+CZ38+DC38+DF38+DI38)</f>
        <v>1185</v>
      </c>
      <c r="DM38" s="60">
        <f t="shared" si="364"/>
        <v>994</v>
      </c>
      <c r="DN38" s="60">
        <f t="shared" si="256"/>
        <v>2179</v>
      </c>
      <c r="DO38" s="86"/>
      <c r="DP38" s="60">
        <f t="shared" ref="DP38:DQ38" si="365">SUM(CQ38-DL38)</f>
        <v>0</v>
      </c>
      <c r="DQ38" s="60">
        <f t="shared" si="365"/>
        <v>0</v>
      </c>
      <c r="DR38" s="60">
        <f t="shared" si="45"/>
        <v>2179</v>
      </c>
      <c r="DS38" s="60">
        <f t="shared" si="46"/>
        <v>2179</v>
      </c>
      <c r="DT38" s="60">
        <f t="shared" si="47"/>
        <v>0</v>
      </c>
      <c r="DU38" s="60">
        <f t="shared" si="48"/>
        <v>0</v>
      </c>
      <c r="DV38" s="60">
        <f t="shared" ref="DV38:DW38" si="366">SUM(CN38-CQ38)</f>
        <v>0</v>
      </c>
      <c r="DW38" s="60">
        <f t="shared" si="366"/>
        <v>0</v>
      </c>
      <c r="DX38" s="72"/>
      <c r="DY38" s="87"/>
    </row>
    <row r="39" ht="21.0" customHeight="1">
      <c r="A39" s="66">
        <v>36.0</v>
      </c>
      <c r="B39" s="67">
        <v>1007.0</v>
      </c>
      <c r="C39" s="68" t="s">
        <v>111</v>
      </c>
      <c r="D39" s="66" t="s">
        <v>68</v>
      </c>
      <c r="E39" s="54" t="s">
        <v>69</v>
      </c>
      <c r="F39" s="71">
        <v>2.0</v>
      </c>
      <c r="G39" s="71">
        <v>50.0</v>
      </c>
      <c r="H39" s="71">
        <v>36.0</v>
      </c>
      <c r="I39" s="60">
        <f t="shared" si="223"/>
        <v>86</v>
      </c>
      <c r="J39" s="71">
        <v>2.0</v>
      </c>
      <c r="K39" s="71">
        <v>48.0</v>
      </c>
      <c r="L39" s="71">
        <v>51.0</v>
      </c>
      <c r="M39" s="60">
        <f t="shared" si="224"/>
        <v>99</v>
      </c>
      <c r="N39" s="71">
        <v>2.0</v>
      </c>
      <c r="O39" s="71">
        <v>59.0</v>
      </c>
      <c r="P39" s="71">
        <v>41.0</v>
      </c>
      <c r="Q39" s="60">
        <f t="shared" si="225"/>
        <v>100</v>
      </c>
      <c r="R39" s="71">
        <v>2.0</v>
      </c>
      <c r="S39" s="71">
        <v>42.0</v>
      </c>
      <c r="T39" s="71">
        <v>46.0</v>
      </c>
      <c r="U39" s="60">
        <f t="shared" si="226"/>
        <v>88</v>
      </c>
      <c r="V39" s="71">
        <v>2.0</v>
      </c>
      <c r="W39" s="71">
        <v>59.0</v>
      </c>
      <c r="X39" s="71">
        <v>31.0</v>
      </c>
      <c r="Y39" s="60">
        <f t="shared" si="227"/>
        <v>90</v>
      </c>
      <c r="Z39" s="60">
        <f t="shared" ref="Z39:AA39" si="367">SUM(G39,K39,O39,S39,W39)</f>
        <v>258</v>
      </c>
      <c r="AA39" s="60">
        <f t="shared" si="367"/>
        <v>205</v>
      </c>
      <c r="AB39" s="60">
        <f t="shared" si="229"/>
        <v>463</v>
      </c>
      <c r="AC39" s="71">
        <v>2.0</v>
      </c>
      <c r="AD39" s="71">
        <v>45.0</v>
      </c>
      <c r="AE39" s="71">
        <v>38.0</v>
      </c>
      <c r="AF39" s="60">
        <f t="shared" si="230"/>
        <v>83</v>
      </c>
      <c r="AG39" s="71">
        <v>2.0</v>
      </c>
      <c r="AH39" s="71">
        <v>54.0</v>
      </c>
      <c r="AI39" s="71">
        <v>34.0</v>
      </c>
      <c r="AJ39" s="60">
        <f t="shared" si="231"/>
        <v>88</v>
      </c>
      <c r="AK39" s="71">
        <v>2.0</v>
      </c>
      <c r="AL39" s="71">
        <v>53.0</v>
      </c>
      <c r="AM39" s="71">
        <v>42.0</v>
      </c>
      <c r="AN39" s="60">
        <f t="shared" si="232"/>
        <v>95</v>
      </c>
      <c r="AO39" s="60">
        <f t="shared" ref="AO39:AP39" si="368">SUM(AD39,AH39,AL39)</f>
        <v>152</v>
      </c>
      <c r="AP39" s="60">
        <f t="shared" si="368"/>
        <v>114</v>
      </c>
      <c r="AQ39" s="60">
        <f t="shared" si="234"/>
        <v>266</v>
      </c>
      <c r="AR39" s="71">
        <v>2.0</v>
      </c>
      <c r="AS39" s="71">
        <v>46.0</v>
      </c>
      <c r="AT39" s="71">
        <v>39.0</v>
      </c>
      <c r="AU39" s="60">
        <f t="shared" si="235"/>
        <v>85</v>
      </c>
      <c r="AV39" s="71">
        <v>2.0</v>
      </c>
      <c r="AW39" s="71">
        <v>47.0</v>
      </c>
      <c r="AX39" s="71">
        <v>40.0</v>
      </c>
      <c r="AY39" s="60">
        <f t="shared" si="236"/>
        <v>87</v>
      </c>
      <c r="AZ39" s="60">
        <f t="shared" ref="AZ39:BA39" si="369">SUM(AS39,AW39)</f>
        <v>93</v>
      </c>
      <c r="BA39" s="60">
        <f t="shared" si="369"/>
        <v>79</v>
      </c>
      <c r="BB39" s="60">
        <f t="shared" si="238"/>
        <v>172</v>
      </c>
      <c r="BC39" s="71">
        <v>1.0</v>
      </c>
      <c r="BD39" s="71">
        <v>55.0</v>
      </c>
      <c r="BE39" s="71">
        <v>1.0</v>
      </c>
      <c r="BF39" s="71">
        <v>32.0</v>
      </c>
      <c r="BG39" s="71">
        <v>0.0</v>
      </c>
      <c r="BH39" s="71">
        <v>0.0</v>
      </c>
      <c r="BI39" s="60">
        <f t="shared" si="239"/>
        <v>87</v>
      </c>
      <c r="BJ39" s="71">
        <v>48.0</v>
      </c>
      <c r="BK39" s="71">
        <v>39.0</v>
      </c>
      <c r="BL39" s="60">
        <f t="shared" si="240"/>
        <v>87</v>
      </c>
      <c r="BM39" s="71">
        <v>1.0</v>
      </c>
      <c r="BN39" s="71">
        <v>50.0</v>
      </c>
      <c r="BO39" s="71">
        <v>1.0</v>
      </c>
      <c r="BP39" s="71">
        <v>33.0</v>
      </c>
      <c r="BQ39" s="71">
        <v>0.0</v>
      </c>
      <c r="BR39" s="71">
        <v>0.0</v>
      </c>
      <c r="BS39" s="60">
        <f t="shared" si="241"/>
        <v>83</v>
      </c>
      <c r="BT39" s="71">
        <v>43.0</v>
      </c>
      <c r="BU39" s="71">
        <v>40.0</v>
      </c>
      <c r="BV39" s="60">
        <f t="shared" si="242"/>
        <v>83</v>
      </c>
      <c r="BW39" s="60">
        <f t="shared" ref="BW39:BX39" si="370">SUM(BJ39+BT39)</f>
        <v>91</v>
      </c>
      <c r="BX39" s="60">
        <f t="shared" si="370"/>
        <v>79</v>
      </c>
      <c r="BY39" s="60">
        <f t="shared" si="244"/>
        <v>170</v>
      </c>
      <c r="BZ39" s="71">
        <v>283.0</v>
      </c>
      <c r="CA39" s="71">
        <v>262.0</v>
      </c>
      <c r="CB39" s="71">
        <v>117.0</v>
      </c>
      <c r="CC39" s="71">
        <v>85.0</v>
      </c>
      <c r="CD39" s="71">
        <v>49.0</v>
      </c>
      <c r="CE39" s="71">
        <v>37.0</v>
      </c>
      <c r="CF39" s="71">
        <v>2.0</v>
      </c>
      <c r="CG39" s="71">
        <v>0.0</v>
      </c>
      <c r="CH39" s="71">
        <v>125.0</v>
      </c>
      <c r="CI39" s="71">
        <v>82.0</v>
      </c>
      <c r="CJ39" s="71">
        <v>12.0</v>
      </c>
      <c r="CK39" s="71">
        <v>5.0</v>
      </c>
      <c r="CL39" s="71">
        <v>6.0</v>
      </c>
      <c r="CM39" s="71">
        <v>6.0</v>
      </c>
      <c r="CN39" s="60">
        <f t="shared" ref="CN39:CO39" si="371">SUM(BZ39,CB39,CD39,CF39,CH39,CJ39,CL39)</f>
        <v>594</v>
      </c>
      <c r="CO39" s="60">
        <f t="shared" si="371"/>
        <v>477</v>
      </c>
      <c r="CP39" s="60">
        <f t="shared" si="246"/>
        <v>1071</v>
      </c>
      <c r="CQ39" s="60">
        <f t="shared" ref="CQ39:CR39" si="372">SUM(Z39,AO39,AZ39,BW39)</f>
        <v>594</v>
      </c>
      <c r="CR39" s="60">
        <f t="shared" si="372"/>
        <v>477</v>
      </c>
      <c r="CS39" s="60">
        <f t="shared" si="248"/>
        <v>1071</v>
      </c>
      <c r="CT39" s="71">
        <v>219.0</v>
      </c>
      <c r="CU39" s="71">
        <v>185.0</v>
      </c>
      <c r="CV39" s="60">
        <f t="shared" si="249"/>
        <v>404</v>
      </c>
      <c r="CW39" s="71">
        <v>47.0</v>
      </c>
      <c r="CX39" s="71">
        <v>51.0</v>
      </c>
      <c r="CY39" s="60">
        <f t="shared" si="250"/>
        <v>98</v>
      </c>
      <c r="CZ39" s="71">
        <v>89.0</v>
      </c>
      <c r="DA39" s="71">
        <v>55.0</v>
      </c>
      <c r="DB39" s="60">
        <f t="shared" si="251"/>
        <v>144</v>
      </c>
      <c r="DC39" s="71">
        <v>5.0</v>
      </c>
      <c r="DD39" s="71">
        <v>3.0</v>
      </c>
      <c r="DE39" s="60">
        <f t="shared" si="252"/>
        <v>8</v>
      </c>
      <c r="DF39" s="71">
        <v>234.0</v>
      </c>
      <c r="DG39" s="71">
        <v>183.0</v>
      </c>
      <c r="DH39" s="60">
        <f t="shared" si="253"/>
        <v>417</v>
      </c>
      <c r="DI39" s="71">
        <v>0.0</v>
      </c>
      <c r="DJ39" s="71">
        <v>0.0</v>
      </c>
      <c r="DK39" s="60">
        <f t="shared" si="254"/>
        <v>0</v>
      </c>
      <c r="DL39" s="60">
        <f t="shared" ref="DL39:DM39" si="373">SUM(CT39+CW39+CZ39+DC39+DF39+DI39)</f>
        <v>594</v>
      </c>
      <c r="DM39" s="60">
        <f t="shared" si="373"/>
        <v>477</v>
      </c>
      <c r="DN39" s="60">
        <f t="shared" si="256"/>
        <v>1071</v>
      </c>
      <c r="DO39" s="86"/>
      <c r="DP39" s="60">
        <f t="shared" ref="DP39:DQ39" si="374">SUM(CQ39-DL39)</f>
        <v>0</v>
      </c>
      <c r="DQ39" s="60">
        <f t="shared" si="374"/>
        <v>0</v>
      </c>
      <c r="DR39" s="60">
        <f t="shared" si="45"/>
        <v>1071</v>
      </c>
      <c r="DS39" s="60">
        <f t="shared" si="46"/>
        <v>1071</v>
      </c>
      <c r="DT39" s="60">
        <f t="shared" si="47"/>
        <v>0</v>
      </c>
      <c r="DU39" s="60">
        <f t="shared" si="48"/>
        <v>0</v>
      </c>
      <c r="DV39" s="60">
        <f t="shared" ref="DV39:DW39" si="375">SUM(CN39-CQ39)</f>
        <v>0</v>
      </c>
      <c r="DW39" s="60">
        <f t="shared" si="375"/>
        <v>0</v>
      </c>
      <c r="DX39" s="72" t="s">
        <v>73</v>
      </c>
      <c r="DY39" s="87"/>
    </row>
    <row r="40" ht="21.0" customHeight="1">
      <c r="A40" s="66">
        <v>37.0</v>
      </c>
      <c r="B40" s="67">
        <v>2194.0</v>
      </c>
      <c r="C40" s="68" t="s">
        <v>112</v>
      </c>
      <c r="D40" s="66" t="s">
        <v>68</v>
      </c>
      <c r="E40" s="54" t="s">
        <v>69</v>
      </c>
      <c r="F40" s="71">
        <v>1.0</v>
      </c>
      <c r="G40" s="71">
        <v>28.0</v>
      </c>
      <c r="H40" s="71">
        <v>22.0</v>
      </c>
      <c r="I40" s="60">
        <f t="shared" si="223"/>
        <v>50</v>
      </c>
      <c r="J40" s="71">
        <v>1.0</v>
      </c>
      <c r="K40" s="71">
        <v>24.0</v>
      </c>
      <c r="L40" s="71">
        <v>19.0</v>
      </c>
      <c r="M40" s="60">
        <f t="shared" si="224"/>
        <v>43</v>
      </c>
      <c r="N40" s="71">
        <v>1.0</v>
      </c>
      <c r="O40" s="71">
        <v>29.0</v>
      </c>
      <c r="P40" s="71">
        <v>25.0</v>
      </c>
      <c r="Q40" s="60">
        <f t="shared" si="225"/>
        <v>54</v>
      </c>
      <c r="R40" s="71">
        <v>1.0</v>
      </c>
      <c r="S40" s="71">
        <v>25.0</v>
      </c>
      <c r="T40" s="71">
        <v>20.0</v>
      </c>
      <c r="U40" s="60">
        <f t="shared" si="226"/>
        <v>45</v>
      </c>
      <c r="V40" s="71">
        <v>1.0</v>
      </c>
      <c r="W40" s="71">
        <v>21.0</v>
      </c>
      <c r="X40" s="71">
        <v>25.0</v>
      </c>
      <c r="Y40" s="60">
        <f t="shared" si="227"/>
        <v>46</v>
      </c>
      <c r="Z40" s="60">
        <f t="shared" ref="Z40:AA40" si="376">SUM(G40,K40,O40,S40,W40)</f>
        <v>127</v>
      </c>
      <c r="AA40" s="60">
        <f t="shared" si="376"/>
        <v>111</v>
      </c>
      <c r="AB40" s="60">
        <f t="shared" si="229"/>
        <v>238</v>
      </c>
      <c r="AC40" s="71">
        <v>1.0</v>
      </c>
      <c r="AD40" s="71">
        <v>30.0</v>
      </c>
      <c r="AE40" s="71">
        <v>23.0</v>
      </c>
      <c r="AF40" s="60">
        <f t="shared" si="230"/>
        <v>53</v>
      </c>
      <c r="AG40" s="71">
        <v>1.0</v>
      </c>
      <c r="AH40" s="71">
        <v>28.0</v>
      </c>
      <c r="AI40" s="71">
        <v>9.0</v>
      </c>
      <c r="AJ40" s="60">
        <f t="shared" si="231"/>
        <v>37</v>
      </c>
      <c r="AK40" s="71">
        <v>1.0</v>
      </c>
      <c r="AL40" s="71">
        <v>22.0</v>
      </c>
      <c r="AM40" s="71">
        <v>11.0</v>
      </c>
      <c r="AN40" s="60">
        <f t="shared" si="232"/>
        <v>33</v>
      </c>
      <c r="AO40" s="60">
        <f t="shared" ref="AO40:AP40" si="377">SUM(AD40,AH40,AL40)</f>
        <v>80</v>
      </c>
      <c r="AP40" s="60">
        <f t="shared" si="377"/>
        <v>43</v>
      </c>
      <c r="AQ40" s="60">
        <f t="shared" si="234"/>
        <v>123</v>
      </c>
      <c r="AR40" s="71">
        <v>1.0</v>
      </c>
      <c r="AS40" s="71">
        <v>23.0</v>
      </c>
      <c r="AT40" s="71">
        <v>13.0</v>
      </c>
      <c r="AU40" s="60">
        <f t="shared" si="235"/>
        <v>36</v>
      </c>
      <c r="AV40" s="71">
        <v>1.0</v>
      </c>
      <c r="AW40" s="71">
        <v>22.0</v>
      </c>
      <c r="AX40" s="71">
        <v>11.0</v>
      </c>
      <c r="AY40" s="60">
        <f t="shared" si="236"/>
        <v>33</v>
      </c>
      <c r="AZ40" s="60">
        <f t="shared" ref="AZ40:BA40" si="378">SUM(AS40,AW40)</f>
        <v>45</v>
      </c>
      <c r="BA40" s="60">
        <f t="shared" si="378"/>
        <v>24</v>
      </c>
      <c r="BB40" s="60">
        <f t="shared" si="238"/>
        <v>69</v>
      </c>
      <c r="BC40" s="71">
        <v>0.0</v>
      </c>
      <c r="BD40" s="71">
        <v>0.0</v>
      </c>
      <c r="BE40" s="71">
        <v>0.0</v>
      </c>
      <c r="BF40" s="71">
        <v>0.0</v>
      </c>
      <c r="BG40" s="71">
        <v>0.0</v>
      </c>
      <c r="BH40" s="71">
        <v>0.0</v>
      </c>
      <c r="BI40" s="60">
        <f t="shared" si="239"/>
        <v>0</v>
      </c>
      <c r="BJ40" s="71">
        <v>0.0</v>
      </c>
      <c r="BK40" s="71">
        <v>0.0</v>
      </c>
      <c r="BL40" s="60">
        <f t="shared" si="240"/>
        <v>0</v>
      </c>
      <c r="BM40" s="71">
        <v>0.0</v>
      </c>
      <c r="BN40" s="71">
        <v>0.0</v>
      </c>
      <c r="BO40" s="71">
        <v>0.0</v>
      </c>
      <c r="BP40" s="71">
        <v>0.0</v>
      </c>
      <c r="BQ40" s="71">
        <v>0.0</v>
      </c>
      <c r="BR40" s="71">
        <v>0.0</v>
      </c>
      <c r="BS40" s="60">
        <f t="shared" si="241"/>
        <v>0</v>
      </c>
      <c r="BT40" s="71">
        <v>0.0</v>
      </c>
      <c r="BU40" s="71">
        <v>0.0</v>
      </c>
      <c r="BV40" s="60">
        <f t="shared" si="242"/>
        <v>0</v>
      </c>
      <c r="BW40" s="60">
        <f t="shared" ref="BW40:BX40" si="379">SUM(BJ40+BT40)</f>
        <v>0</v>
      </c>
      <c r="BX40" s="60">
        <f t="shared" si="379"/>
        <v>0</v>
      </c>
      <c r="BY40" s="60">
        <f t="shared" si="244"/>
        <v>0</v>
      </c>
      <c r="BZ40" s="71">
        <v>145.0</v>
      </c>
      <c r="CA40" s="71">
        <v>126.0</v>
      </c>
      <c r="CB40" s="71">
        <v>43.0</v>
      </c>
      <c r="CC40" s="71">
        <v>16.0</v>
      </c>
      <c r="CD40" s="71">
        <v>17.0</v>
      </c>
      <c r="CE40" s="71">
        <v>5.0</v>
      </c>
      <c r="CF40" s="71">
        <v>1.0</v>
      </c>
      <c r="CG40" s="71">
        <v>0.0</v>
      </c>
      <c r="CH40" s="71">
        <v>31.0</v>
      </c>
      <c r="CI40" s="71">
        <v>25.0</v>
      </c>
      <c r="CJ40" s="71">
        <v>13.0</v>
      </c>
      <c r="CK40" s="71">
        <v>5.0</v>
      </c>
      <c r="CL40" s="71">
        <v>2.0</v>
      </c>
      <c r="CM40" s="71">
        <v>1.0</v>
      </c>
      <c r="CN40" s="60">
        <f t="shared" ref="CN40:CO40" si="380">SUM(BZ40,CB40,CD40,CF40,CH40,CJ40,CL40)</f>
        <v>252</v>
      </c>
      <c r="CO40" s="60">
        <f t="shared" si="380"/>
        <v>178</v>
      </c>
      <c r="CP40" s="60">
        <f t="shared" si="246"/>
        <v>430</v>
      </c>
      <c r="CQ40" s="60">
        <f t="shared" ref="CQ40:CR40" si="381">SUM(Z40,AO40,AZ40,BW40)</f>
        <v>252</v>
      </c>
      <c r="CR40" s="60">
        <f t="shared" si="381"/>
        <v>178</v>
      </c>
      <c r="CS40" s="60">
        <f t="shared" si="248"/>
        <v>430</v>
      </c>
      <c r="CT40" s="71">
        <v>184.0</v>
      </c>
      <c r="CU40" s="71">
        <v>148.0</v>
      </c>
      <c r="CV40" s="60">
        <f t="shared" si="249"/>
        <v>332</v>
      </c>
      <c r="CW40" s="71">
        <v>8.0</v>
      </c>
      <c r="CX40" s="71">
        <v>3.0</v>
      </c>
      <c r="CY40" s="60">
        <f t="shared" si="250"/>
        <v>11</v>
      </c>
      <c r="CZ40" s="71">
        <v>8.0</v>
      </c>
      <c r="DA40" s="71">
        <v>6.0</v>
      </c>
      <c r="DB40" s="60">
        <f t="shared" si="251"/>
        <v>14</v>
      </c>
      <c r="DC40" s="71">
        <v>0.0</v>
      </c>
      <c r="DD40" s="71">
        <v>1.0</v>
      </c>
      <c r="DE40" s="60">
        <f t="shared" si="252"/>
        <v>1</v>
      </c>
      <c r="DF40" s="71">
        <v>52.0</v>
      </c>
      <c r="DG40" s="71">
        <v>20.0</v>
      </c>
      <c r="DH40" s="60">
        <f t="shared" si="253"/>
        <v>72</v>
      </c>
      <c r="DI40" s="71">
        <v>0.0</v>
      </c>
      <c r="DJ40" s="71">
        <v>0.0</v>
      </c>
      <c r="DK40" s="60">
        <f t="shared" si="254"/>
        <v>0</v>
      </c>
      <c r="DL40" s="60">
        <f t="shared" ref="DL40:DM40" si="382">SUM(CT40+CW40+CZ40+DC40+DF40+DI40)</f>
        <v>252</v>
      </c>
      <c r="DM40" s="60">
        <f t="shared" si="382"/>
        <v>178</v>
      </c>
      <c r="DN40" s="60">
        <f t="shared" si="256"/>
        <v>430</v>
      </c>
      <c r="DO40" s="86"/>
      <c r="DP40" s="60">
        <f t="shared" ref="DP40:DQ40" si="383">SUM(CQ40-DL40)</f>
        <v>0</v>
      </c>
      <c r="DQ40" s="60">
        <f t="shared" si="383"/>
        <v>0</v>
      </c>
      <c r="DR40" s="60">
        <f t="shared" si="45"/>
        <v>430</v>
      </c>
      <c r="DS40" s="60">
        <f t="shared" si="46"/>
        <v>430</v>
      </c>
      <c r="DT40" s="60">
        <f t="shared" si="47"/>
        <v>0</v>
      </c>
      <c r="DU40" s="60">
        <f t="shared" si="48"/>
        <v>0</v>
      </c>
      <c r="DV40" s="60">
        <f t="shared" ref="DV40:DW40" si="384">SUM(CN40-CQ40)</f>
        <v>0</v>
      </c>
      <c r="DW40" s="60">
        <f t="shared" si="384"/>
        <v>0</v>
      </c>
      <c r="DX40" s="72" t="s">
        <v>73</v>
      </c>
      <c r="DY40" s="87"/>
    </row>
    <row r="41" ht="21.0" customHeight="1">
      <c r="A41" s="66">
        <v>38.0</v>
      </c>
      <c r="B41" s="67">
        <v>1014.0</v>
      </c>
      <c r="C41" s="110" t="s">
        <v>113</v>
      </c>
      <c r="D41" s="66" t="s">
        <v>68</v>
      </c>
      <c r="E41" s="54" t="s">
        <v>69</v>
      </c>
      <c r="F41" s="71">
        <v>1.0</v>
      </c>
      <c r="G41" s="71">
        <v>28.0</v>
      </c>
      <c r="H41" s="71">
        <v>16.0</v>
      </c>
      <c r="I41" s="60">
        <f t="shared" si="223"/>
        <v>44</v>
      </c>
      <c r="J41" s="71">
        <v>1.0</v>
      </c>
      <c r="K41" s="71">
        <v>27.0</v>
      </c>
      <c r="L41" s="71">
        <v>17.0</v>
      </c>
      <c r="M41" s="60">
        <f t="shared" si="224"/>
        <v>44</v>
      </c>
      <c r="N41" s="71">
        <v>1.0</v>
      </c>
      <c r="O41" s="71">
        <v>24.0</v>
      </c>
      <c r="P41" s="71">
        <v>20.0</v>
      </c>
      <c r="Q41" s="60">
        <f t="shared" si="225"/>
        <v>44</v>
      </c>
      <c r="R41" s="71">
        <v>1.0</v>
      </c>
      <c r="S41" s="71">
        <v>21.0</v>
      </c>
      <c r="T41" s="71">
        <v>9.0</v>
      </c>
      <c r="U41" s="60">
        <f t="shared" si="226"/>
        <v>30</v>
      </c>
      <c r="V41" s="71">
        <v>1.0</v>
      </c>
      <c r="W41" s="71">
        <v>22.0</v>
      </c>
      <c r="X41" s="71">
        <v>17.0</v>
      </c>
      <c r="Y41" s="60">
        <f t="shared" si="227"/>
        <v>39</v>
      </c>
      <c r="Z41" s="60">
        <f t="shared" ref="Z41:AA41" si="385">SUM(G41,K41,O41,S41,W41)</f>
        <v>122</v>
      </c>
      <c r="AA41" s="60">
        <f t="shared" si="385"/>
        <v>79</v>
      </c>
      <c r="AB41" s="60">
        <f t="shared" si="229"/>
        <v>201</v>
      </c>
      <c r="AC41" s="71">
        <v>1.0</v>
      </c>
      <c r="AD41" s="71">
        <v>20.0</v>
      </c>
      <c r="AE41" s="71">
        <v>18.0</v>
      </c>
      <c r="AF41" s="60">
        <f t="shared" si="230"/>
        <v>38</v>
      </c>
      <c r="AG41" s="71">
        <v>1.0</v>
      </c>
      <c r="AH41" s="71">
        <v>21.0</v>
      </c>
      <c r="AI41" s="71">
        <v>12.0</v>
      </c>
      <c r="AJ41" s="60">
        <f t="shared" si="231"/>
        <v>33</v>
      </c>
      <c r="AK41" s="71">
        <v>1.0</v>
      </c>
      <c r="AL41" s="71">
        <v>22.0</v>
      </c>
      <c r="AM41" s="71">
        <v>12.0</v>
      </c>
      <c r="AN41" s="60">
        <f t="shared" si="232"/>
        <v>34</v>
      </c>
      <c r="AO41" s="60">
        <f t="shared" ref="AO41:AP41" si="386">SUM(AD41,AH41,AL41)</f>
        <v>63</v>
      </c>
      <c r="AP41" s="60">
        <f t="shared" si="386"/>
        <v>42</v>
      </c>
      <c r="AQ41" s="60">
        <f t="shared" si="234"/>
        <v>105</v>
      </c>
      <c r="AR41" s="71">
        <v>1.0</v>
      </c>
      <c r="AS41" s="71">
        <v>17.0</v>
      </c>
      <c r="AT41" s="71">
        <v>9.0</v>
      </c>
      <c r="AU41" s="60">
        <f t="shared" si="235"/>
        <v>26</v>
      </c>
      <c r="AV41" s="71">
        <v>1.0</v>
      </c>
      <c r="AW41" s="71">
        <v>18.0</v>
      </c>
      <c r="AX41" s="71">
        <v>8.0</v>
      </c>
      <c r="AY41" s="60">
        <f t="shared" si="236"/>
        <v>26</v>
      </c>
      <c r="AZ41" s="60">
        <f t="shared" ref="AZ41:BA41" si="387">SUM(AS41,AW41)</f>
        <v>35</v>
      </c>
      <c r="BA41" s="60">
        <f t="shared" si="387"/>
        <v>17</v>
      </c>
      <c r="BB41" s="60">
        <f t="shared" si="238"/>
        <v>52</v>
      </c>
      <c r="BC41" s="71">
        <v>0.0</v>
      </c>
      <c r="BD41" s="71"/>
      <c r="BE41" s="71">
        <v>0.0</v>
      </c>
      <c r="BF41" s="71"/>
      <c r="BG41" s="71">
        <v>0.0</v>
      </c>
      <c r="BH41" s="71"/>
      <c r="BI41" s="60">
        <f t="shared" si="239"/>
        <v>0</v>
      </c>
      <c r="BJ41" s="71"/>
      <c r="BK41" s="71"/>
      <c r="BL41" s="60">
        <f t="shared" si="240"/>
        <v>0</v>
      </c>
      <c r="BM41" s="71">
        <v>0.0</v>
      </c>
      <c r="BN41" s="71"/>
      <c r="BO41" s="71">
        <v>0.0</v>
      </c>
      <c r="BP41" s="71"/>
      <c r="BQ41" s="71">
        <v>0.0</v>
      </c>
      <c r="BR41" s="71"/>
      <c r="BS41" s="60">
        <f t="shared" si="241"/>
        <v>0</v>
      </c>
      <c r="BT41" s="71"/>
      <c r="BU41" s="60"/>
      <c r="BV41" s="60">
        <f t="shared" si="242"/>
        <v>0</v>
      </c>
      <c r="BW41" s="60">
        <f t="shared" ref="BW41:BX41" si="388">SUM(BJ41+BT41)</f>
        <v>0</v>
      </c>
      <c r="BX41" s="60">
        <f t="shared" si="388"/>
        <v>0</v>
      </c>
      <c r="BY41" s="60">
        <f t="shared" si="244"/>
        <v>0</v>
      </c>
      <c r="BZ41" s="71">
        <v>89.0</v>
      </c>
      <c r="CA41" s="71">
        <v>52.0</v>
      </c>
      <c r="CB41" s="71">
        <v>29.0</v>
      </c>
      <c r="CC41" s="71">
        <v>24.0</v>
      </c>
      <c r="CD41" s="71">
        <v>8.0</v>
      </c>
      <c r="CE41" s="71">
        <v>5.0</v>
      </c>
      <c r="CF41" s="71">
        <v>0.0</v>
      </c>
      <c r="CG41" s="71">
        <v>0.0</v>
      </c>
      <c r="CH41" s="71">
        <v>48.0</v>
      </c>
      <c r="CI41" s="71">
        <v>29.0</v>
      </c>
      <c r="CJ41" s="71">
        <v>45.0</v>
      </c>
      <c r="CK41" s="71">
        <v>28.0</v>
      </c>
      <c r="CL41" s="71">
        <v>1.0</v>
      </c>
      <c r="CM41" s="71">
        <v>0.0</v>
      </c>
      <c r="CN41" s="60">
        <f t="shared" ref="CN41:CO41" si="389">SUM(BZ41,CB41,CD41,CF41,CH41,CJ41,CL41)</f>
        <v>220</v>
      </c>
      <c r="CO41" s="60">
        <f t="shared" si="389"/>
        <v>138</v>
      </c>
      <c r="CP41" s="60">
        <f t="shared" si="246"/>
        <v>358</v>
      </c>
      <c r="CQ41" s="60">
        <f t="shared" ref="CQ41:CR41" si="390">SUM(Z41,AO41,AZ41,BW41)</f>
        <v>220</v>
      </c>
      <c r="CR41" s="60">
        <f t="shared" si="390"/>
        <v>138</v>
      </c>
      <c r="CS41" s="60">
        <f t="shared" si="248"/>
        <v>358</v>
      </c>
      <c r="CT41" s="71">
        <v>25.0</v>
      </c>
      <c r="CU41" s="71">
        <v>17.0</v>
      </c>
      <c r="CV41" s="60">
        <f t="shared" si="249"/>
        <v>42</v>
      </c>
      <c r="CW41" s="71">
        <v>10.0</v>
      </c>
      <c r="CX41" s="71">
        <v>7.0</v>
      </c>
      <c r="CY41" s="60">
        <f t="shared" si="250"/>
        <v>17</v>
      </c>
      <c r="CZ41" s="71">
        <v>4.0</v>
      </c>
      <c r="DA41" s="71">
        <v>3.0</v>
      </c>
      <c r="DB41" s="60">
        <f t="shared" si="251"/>
        <v>7</v>
      </c>
      <c r="DC41" s="71">
        <v>15.0</v>
      </c>
      <c r="DD41" s="71">
        <v>15.0</v>
      </c>
      <c r="DE41" s="60">
        <f t="shared" si="252"/>
        <v>30</v>
      </c>
      <c r="DF41" s="71">
        <v>15.0</v>
      </c>
      <c r="DG41" s="71">
        <v>6.0</v>
      </c>
      <c r="DH41" s="60">
        <f t="shared" si="253"/>
        <v>21</v>
      </c>
      <c r="DI41" s="71">
        <v>151.0</v>
      </c>
      <c r="DJ41" s="71">
        <v>90.0</v>
      </c>
      <c r="DK41" s="60">
        <f t="shared" si="254"/>
        <v>241</v>
      </c>
      <c r="DL41" s="60">
        <f t="shared" ref="DL41:DM41" si="391">SUM(CT41+CW41+CZ41+DC41+DF41+DI41)</f>
        <v>220</v>
      </c>
      <c r="DM41" s="60">
        <f t="shared" si="391"/>
        <v>138</v>
      </c>
      <c r="DN41" s="60">
        <f t="shared" si="256"/>
        <v>358</v>
      </c>
      <c r="DO41" s="86"/>
      <c r="DP41" s="60">
        <f t="shared" ref="DP41:DQ41" si="392">SUM(CQ41-DL41)</f>
        <v>0</v>
      </c>
      <c r="DQ41" s="60">
        <f t="shared" si="392"/>
        <v>0</v>
      </c>
      <c r="DR41" s="60">
        <f t="shared" si="45"/>
        <v>358</v>
      </c>
      <c r="DS41" s="60">
        <f t="shared" si="46"/>
        <v>358</v>
      </c>
      <c r="DT41" s="60">
        <f t="shared" si="47"/>
        <v>0</v>
      </c>
      <c r="DU41" s="60">
        <f t="shared" si="48"/>
        <v>0</v>
      </c>
      <c r="DV41" s="60">
        <f t="shared" ref="DV41:DW41" si="393">SUM(CN41-CQ41)</f>
        <v>0</v>
      </c>
      <c r="DW41" s="60">
        <f t="shared" si="393"/>
        <v>0</v>
      </c>
      <c r="DX41" s="72"/>
      <c r="DY41" s="87"/>
    </row>
    <row r="42" ht="21.0" customHeight="1">
      <c r="A42" s="66">
        <v>39.0</v>
      </c>
      <c r="B42" s="67">
        <v>1041.0</v>
      </c>
      <c r="C42" s="68" t="s">
        <v>114</v>
      </c>
      <c r="D42" s="66" t="s">
        <v>68</v>
      </c>
      <c r="E42" s="54" t="s">
        <v>69</v>
      </c>
      <c r="F42" s="71">
        <v>1.0</v>
      </c>
      <c r="G42" s="71">
        <v>30.0</v>
      </c>
      <c r="H42" s="71">
        <v>30.0</v>
      </c>
      <c r="I42" s="60">
        <f t="shared" si="223"/>
        <v>60</v>
      </c>
      <c r="J42" s="71">
        <v>1.0</v>
      </c>
      <c r="K42" s="71">
        <v>33.0</v>
      </c>
      <c r="L42" s="71">
        <v>23.0</v>
      </c>
      <c r="M42" s="60">
        <f t="shared" si="224"/>
        <v>56</v>
      </c>
      <c r="N42" s="71">
        <v>1.0</v>
      </c>
      <c r="O42" s="71">
        <v>38.0</v>
      </c>
      <c r="P42" s="71">
        <v>25.0</v>
      </c>
      <c r="Q42" s="60">
        <f t="shared" si="225"/>
        <v>63</v>
      </c>
      <c r="R42" s="71">
        <v>1.0</v>
      </c>
      <c r="S42" s="71">
        <v>41.0</v>
      </c>
      <c r="T42" s="71">
        <v>30.0</v>
      </c>
      <c r="U42" s="60">
        <f t="shared" si="226"/>
        <v>71</v>
      </c>
      <c r="V42" s="71">
        <v>1.0</v>
      </c>
      <c r="W42" s="71">
        <v>35.0</v>
      </c>
      <c r="X42" s="71">
        <v>34.0</v>
      </c>
      <c r="Y42" s="60">
        <f t="shared" si="227"/>
        <v>69</v>
      </c>
      <c r="Z42" s="60">
        <f t="shared" ref="Z42:AA42" si="394">SUM(G42,K42,O42,S42,W42)</f>
        <v>177</v>
      </c>
      <c r="AA42" s="60">
        <f t="shared" si="394"/>
        <v>142</v>
      </c>
      <c r="AB42" s="60">
        <f t="shared" si="229"/>
        <v>319</v>
      </c>
      <c r="AC42" s="71">
        <v>1.0</v>
      </c>
      <c r="AD42" s="71">
        <v>44.0</v>
      </c>
      <c r="AE42" s="71">
        <v>34.0</v>
      </c>
      <c r="AF42" s="60">
        <f t="shared" si="230"/>
        <v>78</v>
      </c>
      <c r="AG42" s="71">
        <v>1.0</v>
      </c>
      <c r="AH42" s="71">
        <v>44.0</v>
      </c>
      <c r="AI42" s="71">
        <v>31.0</v>
      </c>
      <c r="AJ42" s="60">
        <f t="shared" si="231"/>
        <v>75</v>
      </c>
      <c r="AK42" s="71">
        <v>1.0</v>
      </c>
      <c r="AL42" s="71">
        <v>29.0</v>
      </c>
      <c r="AM42" s="71">
        <v>34.0</v>
      </c>
      <c r="AN42" s="60">
        <f t="shared" si="232"/>
        <v>63</v>
      </c>
      <c r="AO42" s="60">
        <f t="shared" ref="AO42:AP42" si="395">SUM(AD42,AH42,AL42)</f>
        <v>117</v>
      </c>
      <c r="AP42" s="60">
        <f t="shared" si="395"/>
        <v>99</v>
      </c>
      <c r="AQ42" s="60">
        <f t="shared" si="234"/>
        <v>216</v>
      </c>
      <c r="AR42" s="71">
        <v>1.0</v>
      </c>
      <c r="AS42" s="71">
        <v>32.0</v>
      </c>
      <c r="AT42" s="71">
        <v>31.0</v>
      </c>
      <c r="AU42" s="60">
        <f t="shared" si="235"/>
        <v>63</v>
      </c>
      <c r="AV42" s="71">
        <v>1.0</v>
      </c>
      <c r="AW42" s="71">
        <v>28.0</v>
      </c>
      <c r="AX42" s="71">
        <v>30.0</v>
      </c>
      <c r="AY42" s="60">
        <f t="shared" si="236"/>
        <v>58</v>
      </c>
      <c r="AZ42" s="60">
        <f t="shared" ref="AZ42:BA42" si="396">SUM(AS42,AW42)</f>
        <v>60</v>
      </c>
      <c r="BA42" s="60">
        <f t="shared" si="396"/>
        <v>61</v>
      </c>
      <c r="BB42" s="60">
        <f t="shared" si="238"/>
        <v>121</v>
      </c>
      <c r="BC42" s="71">
        <v>1.0</v>
      </c>
      <c r="BD42" s="71">
        <v>41.0</v>
      </c>
      <c r="BE42" s="71">
        <v>0.0</v>
      </c>
      <c r="BF42" s="71">
        <v>0.0</v>
      </c>
      <c r="BG42" s="71">
        <v>0.0</v>
      </c>
      <c r="BH42" s="71">
        <v>0.0</v>
      </c>
      <c r="BI42" s="60">
        <f t="shared" si="239"/>
        <v>41</v>
      </c>
      <c r="BJ42" s="71">
        <v>23.0</v>
      </c>
      <c r="BK42" s="71">
        <v>18.0</v>
      </c>
      <c r="BL42" s="60">
        <f t="shared" si="240"/>
        <v>41</v>
      </c>
      <c r="BM42" s="71">
        <v>1.0</v>
      </c>
      <c r="BN42" s="71">
        <v>39.0</v>
      </c>
      <c r="BO42" s="71">
        <v>0.0</v>
      </c>
      <c r="BP42" s="71">
        <v>0.0</v>
      </c>
      <c r="BQ42" s="71">
        <v>0.0</v>
      </c>
      <c r="BR42" s="71">
        <v>0.0</v>
      </c>
      <c r="BS42" s="60">
        <f t="shared" si="241"/>
        <v>39</v>
      </c>
      <c r="BT42" s="71">
        <v>23.0</v>
      </c>
      <c r="BU42" s="71">
        <v>16.0</v>
      </c>
      <c r="BV42" s="60">
        <f t="shared" si="242"/>
        <v>39</v>
      </c>
      <c r="BW42" s="60">
        <f t="shared" ref="BW42:BX42" si="397">SUM(BJ42+BT42)</f>
        <v>46</v>
      </c>
      <c r="BX42" s="60">
        <f t="shared" si="397"/>
        <v>34</v>
      </c>
      <c r="BY42" s="60">
        <f t="shared" si="244"/>
        <v>80</v>
      </c>
      <c r="BZ42" s="71">
        <v>192.0</v>
      </c>
      <c r="CA42" s="71">
        <v>184.0</v>
      </c>
      <c r="CB42" s="71">
        <v>62.0</v>
      </c>
      <c r="CC42" s="71">
        <v>45.0</v>
      </c>
      <c r="CD42" s="71">
        <v>25.0</v>
      </c>
      <c r="CE42" s="71">
        <v>22.0</v>
      </c>
      <c r="CF42" s="71">
        <v>0.0</v>
      </c>
      <c r="CG42" s="71">
        <v>0.0</v>
      </c>
      <c r="CH42" s="71">
        <v>63.0</v>
      </c>
      <c r="CI42" s="71">
        <v>53.0</v>
      </c>
      <c r="CJ42" s="71">
        <v>44.0</v>
      </c>
      <c r="CK42" s="71">
        <v>29.0</v>
      </c>
      <c r="CL42" s="71">
        <v>14.0</v>
      </c>
      <c r="CM42" s="71">
        <v>3.0</v>
      </c>
      <c r="CN42" s="60">
        <f t="shared" ref="CN42:CO42" si="398">SUM(BZ42,CB42,CD42,CF42,CH42,CJ42,CL42)</f>
        <v>400</v>
      </c>
      <c r="CO42" s="60">
        <f t="shared" si="398"/>
        <v>336</v>
      </c>
      <c r="CP42" s="60">
        <f t="shared" si="246"/>
        <v>736</v>
      </c>
      <c r="CQ42" s="60">
        <f t="shared" ref="CQ42:CR42" si="399">SUM(Z42,AO42,AZ42,BW42)</f>
        <v>400</v>
      </c>
      <c r="CR42" s="60">
        <f t="shared" si="399"/>
        <v>336</v>
      </c>
      <c r="CS42" s="60">
        <f t="shared" si="248"/>
        <v>736</v>
      </c>
      <c r="CT42" s="71">
        <v>44.0</v>
      </c>
      <c r="CU42" s="71">
        <v>44.0</v>
      </c>
      <c r="CV42" s="60">
        <f t="shared" si="249"/>
        <v>88</v>
      </c>
      <c r="CW42" s="71">
        <v>126.0</v>
      </c>
      <c r="CX42" s="71">
        <v>89.0</v>
      </c>
      <c r="CY42" s="60">
        <f t="shared" si="250"/>
        <v>215</v>
      </c>
      <c r="CZ42" s="71">
        <v>30.0</v>
      </c>
      <c r="DA42" s="71">
        <v>33.0</v>
      </c>
      <c r="DB42" s="60">
        <f t="shared" si="251"/>
        <v>63</v>
      </c>
      <c r="DC42" s="71">
        <v>51.0</v>
      </c>
      <c r="DD42" s="71">
        <v>34.0</v>
      </c>
      <c r="DE42" s="60">
        <f t="shared" si="252"/>
        <v>85</v>
      </c>
      <c r="DF42" s="71">
        <v>8.0</v>
      </c>
      <c r="DG42" s="71">
        <v>7.0</v>
      </c>
      <c r="DH42" s="60">
        <f t="shared" si="253"/>
        <v>15</v>
      </c>
      <c r="DI42" s="71">
        <v>141.0</v>
      </c>
      <c r="DJ42" s="71">
        <v>129.0</v>
      </c>
      <c r="DK42" s="60">
        <f t="shared" si="254"/>
        <v>270</v>
      </c>
      <c r="DL42" s="60">
        <f t="shared" ref="DL42:DM42" si="400">SUM(CT42+CW42+CZ42+DC42+DF42+DI42)</f>
        <v>400</v>
      </c>
      <c r="DM42" s="60">
        <f t="shared" si="400"/>
        <v>336</v>
      </c>
      <c r="DN42" s="60">
        <f t="shared" si="256"/>
        <v>736</v>
      </c>
      <c r="DO42" s="86"/>
      <c r="DP42" s="60">
        <f t="shared" ref="DP42:DQ42" si="401">SUM(CQ42-DL42)</f>
        <v>0</v>
      </c>
      <c r="DQ42" s="60">
        <f t="shared" si="401"/>
        <v>0</v>
      </c>
      <c r="DR42" s="60">
        <f t="shared" si="45"/>
        <v>736</v>
      </c>
      <c r="DS42" s="60">
        <f t="shared" si="46"/>
        <v>736</v>
      </c>
      <c r="DT42" s="60">
        <f t="shared" si="47"/>
        <v>0</v>
      </c>
      <c r="DU42" s="60">
        <f t="shared" si="48"/>
        <v>0</v>
      </c>
      <c r="DV42" s="60">
        <f t="shared" ref="DV42:DW42" si="402">SUM(CN42-CQ42)</f>
        <v>0</v>
      </c>
      <c r="DW42" s="60">
        <f t="shared" si="402"/>
        <v>0</v>
      </c>
      <c r="DX42" s="72"/>
      <c r="DY42" s="87"/>
    </row>
    <row r="43" ht="21.0" customHeight="1">
      <c r="A43" s="66">
        <v>40.0</v>
      </c>
      <c r="B43" s="67">
        <v>2085.0</v>
      </c>
      <c r="C43" s="68" t="s">
        <v>115</v>
      </c>
      <c r="D43" s="66" t="s">
        <v>68</v>
      </c>
      <c r="E43" s="54" t="s">
        <v>69</v>
      </c>
      <c r="F43" s="71">
        <v>1.0</v>
      </c>
      <c r="G43" s="71">
        <v>24.0</v>
      </c>
      <c r="H43" s="71">
        <v>24.0</v>
      </c>
      <c r="I43" s="60">
        <f t="shared" si="223"/>
        <v>48</v>
      </c>
      <c r="J43" s="71">
        <v>1.0</v>
      </c>
      <c r="K43" s="71">
        <v>29.0</v>
      </c>
      <c r="L43" s="71">
        <v>16.0</v>
      </c>
      <c r="M43" s="60">
        <f t="shared" si="224"/>
        <v>45</v>
      </c>
      <c r="N43" s="71">
        <v>1.0</v>
      </c>
      <c r="O43" s="71">
        <v>34.0</v>
      </c>
      <c r="P43" s="71">
        <v>12.0</v>
      </c>
      <c r="Q43" s="60">
        <f t="shared" si="225"/>
        <v>46</v>
      </c>
      <c r="R43" s="71">
        <v>1.0</v>
      </c>
      <c r="S43" s="71">
        <v>25.0</v>
      </c>
      <c r="T43" s="71">
        <v>15.0</v>
      </c>
      <c r="U43" s="60">
        <f t="shared" si="226"/>
        <v>40</v>
      </c>
      <c r="V43" s="71">
        <v>1.0</v>
      </c>
      <c r="W43" s="71">
        <v>18.0</v>
      </c>
      <c r="X43" s="71">
        <v>21.0</v>
      </c>
      <c r="Y43" s="60">
        <f t="shared" si="227"/>
        <v>39</v>
      </c>
      <c r="Z43" s="60">
        <f t="shared" ref="Z43:AA43" si="403">SUM(G43,K43,O43,S43,W43)</f>
        <v>130</v>
      </c>
      <c r="AA43" s="60">
        <f t="shared" si="403"/>
        <v>88</v>
      </c>
      <c r="AB43" s="60">
        <f t="shared" si="229"/>
        <v>218</v>
      </c>
      <c r="AC43" s="71">
        <v>1.0</v>
      </c>
      <c r="AD43" s="71">
        <v>18.0</v>
      </c>
      <c r="AE43" s="71">
        <v>21.0</v>
      </c>
      <c r="AF43" s="60">
        <f t="shared" si="230"/>
        <v>39</v>
      </c>
      <c r="AG43" s="71">
        <v>1.0</v>
      </c>
      <c r="AH43" s="71">
        <v>29.0</v>
      </c>
      <c r="AI43" s="71">
        <v>15.0</v>
      </c>
      <c r="AJ43" s="60">
        <f t="shared" si="231"/>
        <v>44</v>
      </c>
      <c r="AK43" s="71">
        <v>1.0</v>
      </c>
      <c r="AL43" s="71">
        <v>20.0</v>
      </c>
      <c r="AM43" s="71">
        <v>20.0</v>
      </c>
      <c r="AN43" s="60">
        <f t="shared" si="232"/>
        <v>40</v>
      </c>
      <c r="AO43" s="60">
        <f t="shared" ref="AO43:AP43" si="404">SUM(AD43,AH43,AL43)</f>
        <v>67</v>
      </c>
      <c r="AP43" s="60">
        <f t="shared" si="404"/>
        <v>56</v>
      </c>
      <c r="AQ43" s="60">
        <f t="shared" si="234"/>
        <v>123</v>
      </c>
      <c r="AR43" s="71">
        <v>1.0</v>
      </c>
      <c r="AS43" s="71">
        <v>20.0</v>
      </c>
      <c r="AT43" s="71">
        <v>12.0</v>
      </c>
      <c r="AU43" s="60">
        <f t="shared" si="235"/>
        <v>32</v>
      </c>
      <c r="AV43" s="71">
        <v>1.0</v>
      </c>
      <c r="AW43" s="71">
        <v>25.0</v>
      </c>
      <c r="AX43" s="71">
        <v>13.0</v>
      </c>
      <c r="AY43" s="60">
        <f t="shared" si="236"/>
        <v>38</v>
      </c>
      <c r="AZ43" s="60">
        <f t="shared" ref="AZ43:BA43" si="405">SUM(AS43,AW43)</f>
        <v>45</v>
      </c>
      <c r="BA43" s="60">
        <f t="shared" si="405"/>
        <v>25</v>
      </c>
      <c r="BB43" s="60">
        <f t="shared" si="238"/>
        <v>70</v>
      </c>
      <c r="BC43" s="71" t="s">
        <v>85</v>
      </c>
      <c r="BD43" s="71">
        <v>0.0</v>
      </c>
      <c r="BE43" s="71">
        <v>0.0</v>
      </c>
      <c r="BF43" s="71">
        <v>0.0</v>
      </c>
      <c r="BG43" s="71">
        <v>0.0</v>
      </c>
      <c r="BH43" s="71">
        <v>0.0</v>
      </c>
      <c r="BI43" s="60">
        <f t="shared" si="239"/>
        <v>0</v>
      </c>
      <c r="BJ43" s="71">
        <v>0.0</v>
      </c>
      <c r="BK43" s="71">
        <v>0.0</v>
      </c>
      <c r="BL43" s="60">
        <f t="shared" si="240"/>
        <v>0</v>
      </c>
      <c r="BM43" s="71">
        <v>0.0</v>
      </c>
      <c r="BN43" s="71">
        <v>0.0</v>
      </c>
      <c r="BO43" s="71">
        <v>0.0</v>
      </c>
      <c r="BP43" s="71">
        <v>0.0</v>
      </c>
      <c r="BQ43" s="71">
        <v>0.0</v>
      </c>
      <c r="BR43" s="71">
        <v>0.0</v>
      </c>
      <c r="BS43" s="60">
        <f t="shared" si="241"/>
        <v>0</v>
      </c>
      <c r="BT43" s="71">
        <v>0.0</v>
      </c>
      <c r="BU43" s="71">
        <v>0.0</v>
      </c>
      <c r="BV43" s="60">
        <f t="shared" si="242"/>
        <v>0</v>
      </c>
      <c r="BW43" s="60">
        <f t="shared" ref="BW43:BX43" si="406">SUM(BJ43+BT43)</f>
        <v>0</v>
      </c>
      <c r="BX43" s="60">
        <f t="shared" si="406"/>
        <v>0</v>
      </c>
      <c r="BY43" s="60">
        <f t="shared" si="244"/>
        <v>0</v>
      </c>
      <c r="BZ43" s="71">
        <v>109.0</v>
      </c>
      <c r="CA43" s="71">
        <v>87.0</v>
      </c>
      <c r="CB43" s="71">
        <v>38.0</v>
      </c>
      <c r="CC43" s="71">
        <v>31.0</v>
      </c>
      <c r="CD43" s="71">
        <v>25.0</v>
      </c>
      <c r="CE43" s="71">
        <v>15.0</v>
      </c>
      <c r="CF43" s="71">
        <v>0.0</v>
      </c>
      <c r="CG43" s="71">
        <v>0.0</v>
      </c>
      <c r="CH43" s="71">
        <v>38.0</v>
      </c>
      <c r="CI43" s="71">
        <v>28.0</v>
      </c>
      <c r="CJ43" s="71">
        <v>32.0</v>
      </c>
      <c r="CK43" s="71">
        <v>8.0</v>
      </c>
      <c r="CL43" s="71">
        <v>0.0</v>
      </c>
      <c r="CM43" s="71">
        <v>0.0</v>
      </c>
      <c r="CN43" s="60">
        <f t="shared" ref="CN43:CO43" si="407">SUM(BZ43,CB43,CD43,CF43,CH43,CJ43,CL43)</f>
        <v>242</v>
      </c>
      <c r="CO43" s="60">
        <f t="shared" si="407"/>
        <v>169</v>
      </c>
      <c r="CP43" s="60">
        <f t="shared" si="246"/>
        <v>411</v>
      </c>
      <c r="CQ43" s="60">
        <f t="shared" ref="CQ43:CR43" si="408">SUM(Z43,AO43,AZ43,BW43)</f>
        <v>242</v>
      </c>
      <c r="CR43" s="60">
        <f t="shared" si="408"/>
        <v>169</v>
      </c>
      <c r="CS43" s="60">
        <f t="shared" si="248"/>
        <v>411</v>
      </c>
      <c r="CT43" s="71">
        <v>30.0</v>
      </c>
      <c r="CU43" s="71">
        <v>33.0</v>
      </c>
      <c r="CV43" s="60">
        <f t="shared" si="249"/>
        <v>63</v>
      </c>
      <c r="CW43" s="71">
        <v>16.0</v>
      </c>
      <c r="CX43" s="71">
        <v>14.0</v>
      </c>
      <c r="CY43" s="60">
        <f t="shared" si="250"/>
        <v>30</v>
      </c>
      <c r="CZ43" s="71">
        <v>74.0</v>
      </c>
      <c r="DA43" s="71">
        <v>45.0</v>
      </c>
      <c r="DB43" s="60">
        <f t="shared" si="251"/>
        <v>119</v>
      </c>
      <c r="DC43" s="71">
        <v>7.0</v>
      </c>
      <c r="DD43" s="71">
        <v>7.0</v>
      </c>
      <c r="DE43" s="60">
        <f t="shared" si="252"/>
        <v>14</v>
      </c>
      <c r="DF43" s="71">
        <v>115.0</v>
      </c>
      <c r="DG43" s="71">
        <v>70.0</v>
      </c>
      <c r="DH43" s="60">
        <f t="shared" si="253"/>
        <v>185</v>
      </c>
      <c r="DI43" s="71">
        <v>0.0</v>
      </c>
      <c r="DJ43" s="71">
        <v>0.0</v>
      </c>
      <c r="DK43" s="60">
        <f t="shared" si="254"/>
        <v>0</v>
      </c>
      <c r="DL43" s="60">
        <f t="shared" ref="DL43:DM43" si="409">SUM(CT43+CW43+CZ43+DC43+DF43+DI43)</f>
        <v>242</v>
      </c>
      <c r="DM43" s="60">
        <f t="shared" si="409"/>
        <v>169</v>
      </c>
      <c r="DN43" s="60">
        <f t="shared" si="256"/>
        <v>411</v>
      </c>
      <c r="DO43" s="86"/>
      <c r="DP43" s="60">
        <f t="shared" ref="DP43:DQ43" si="410">SUM(CQ43-DL43)</f>
        <v>0</v>
      </c>
      <c r="DQ43" s="60">
        <f t="shared" si="410"/>
        <v>0</v>
      </c>
      <c r="DR43" s="60">
        <f t="shared" si="45"/>
        <v>411</v>
      </c>
      <c r="DS43" s="60">
        <f t="shared" si="46"/>
        <v>411</v>
      </c>
      <c r="DT43" s="60">
        <f t="shared" si="47"/>
        <v>0</v>
      </c>
      <c r="DU43" s="60">
        <f t="shared" si="48"/>
        <v>0</v>
      </c>
      <c r="DV43" s="60">
        <f t="shared" ref="DV43:DW43" si="411">SUM(CN43-CQ43)</f>
        <v>0</v>
      </c>
      <c r="DW43" s="60">
        <f t="shared" si="411"/>
        <v>0</v>
      </c>
      <c r="DX43" s="72" t="s">
        <v>73</v>
      </c>
      <c r="DY43" s="87"/>
    </row>
    <row r="44" ht="21.0" customHeight="1">
      <c r="A44" s="66">
        <v>41.0</v>
      </c>
      <c r="B44" s="67">
        <v>2195.0</v>
      </c>
      <c r="C44" s="68" t="s">
        <v>116</v>
      </c>
      <c r="D44" s="66" t="s">
        <v>68</v>
      </c>
      <c r="E44" s="54" t="s">
        <v>69</v>
      </c>
      <c r="F44" s="71">
        <v>2.0</v>
      </c>
      <c r="G44" s="71">
        <v>45.0</v>
      </c>
      <c r="H44" s="71">
        <v>31.0</v>
      </c>
      <c r="I44" s="60">
        <f t="shared" si="223"/>
        <v>76</v>
      </c>
      <c r="J44" s="71">
        <v>2.0</v>
      </c>
      <c r="K44" s="71">
        <v>46.0</v>
      </c>
      <c r="L44" s="71">
        <v>31.0</v>
      </c>
      <c r="M44" s="60">
        <f t="shared" si="224"/>
        <v>77</v>
      </c>
      <c r="N44" s="71">
        <v>1.0</v>
      </c>
      <c r="O44" s="71">
        <v>21.0</v>
      </c>
      <c r="P44" s="71">
        <v>28.0</v>
      </c>
      <c r="Q44" s="60">
        <f t="shared" si="225"/>
        <v>49</v>
      </c>
      <c r="R44" s="71">
        <v>1.0</v>
      </c>
      <c r="S44" s="71">
        <v>27.0</v>
      </c>
      <c r="T44" s="71">
        <v>21.0</v>
      </c>
      <c r="U44" s="60">
        <f t="shared" si="226"/>
        <v>48</v>
      </c>
      <c r="V44" s="71">
        <v>1.0</v>
      </c>
      <c r="W44" s="71">
        <v>34.0</v>
      </c>
      <c r="X44" s="71">
        <v>22.0</v>
      </c>
      <c r="Y44" s="60">
        <f t="shared" si="227"/>
        <v>56</v>
      </c>
      <c r="Z44" s="60">
        <f t="shared" ref="Z44:AA44" si="412">SUM(G44,K44,O44,S44,W44)</f>
        <v>173</v>
      </c>
      <c r="AA44" s="60">
        <f t="shared" si="412"/>
        <v>133</v>
      </c>
      <c r="AB44" s="60">
        <f t="shared" si="229"/>
        <v>306</v>
      </c>
      <c r="AC44" s="71">
        <v>1.0</v>
      </c>
      <c r="AD44" s="71">
        <v>33.0</v>
      </c>
      <c r="AE44" s="71">
        <v>26.0</v>
      </c>
      <c r="AF44" s="60">
        <f t="shared" si="230"/>
        <v>59</v>
      </c>
      <c r="AG44" s="71">
        <v>1.0</v>
      </c>
      <c r="AH44" s="71">
        <v>36.0</v>
      </c>
      <c r="AI44" s="71">
        <v>21.0</v>
      </c>
      <c r="AJ44" s="60">
        <f t="shared" si="231"/>
        <v>57</v>
      </c>
      <c r="AK44" s="71">
        <v>1.0</v>
      </c>
      <c r="AL44" s="71">
        <v>26.0</v>
      </c>
      <c r="AM44" s="71">
        <v>25.0</v>
      </c>
      <c r="AN44" s="60">
        <f t="shared" si="232"/>
        <v>51</v>
      </c>
      <c r="AO44" s="60">
        <f t="shared" ref="AO44:AP44" si="413">SUM(AD44,AH44,AL44)</f>
        <v>95</v>
      </c>
      <c r="AP44" s="60">
        <f t="shared" si="413"/>
        <v>72</v>
      </c>
      <c r="AQ44" s="60">
        <f t="shared" si="234"/>
        <v>167</v>
      </c>
      <c r="AR44" s="71">
        <v>1.0</v>
      </c>
      <c r="AS44" s="71">
        <v>29.0</v>
      </c>
      <c r="AT44" s="71">
        <v>18.0</v>
      </c>
      <c r="AU44" s="60">
        <f t="shared" si="235"/>
        <v>47</v>
      </c>
      <c r="AV44" s="71">
        <v>1.0</v>
      </c>
      <c r="AW44" s="71">
        <v>26.0</v>
      </c>
      <c r="AX44" s="71">
        <v>13.0</v>
      </c>
      <c r="AY44" s="60">
        <f t="shared" si="236"/>
        <v>39</v>
      </c>
      <c r="AZ44" s="60">
        <f t="shared" ref="AZ44:BA44" si="414">SUM(AS44,AW44)</f>
        <v>55</v>
      </c>
      <c r="BA44" s="60">
        <f t="shared" si="414"/>
        <v>31</v>
      </c>
      <c r="BB44" s="60">
        <f t="shared" si="238"/>
        <v>86</v>
      </c>
      <c r="BC44" s="71">
        <v>1.0</v>
      </c>
      <c r="BD44" s="71">
        <v>19.0</v>
      </c>
      <c r="BE44" s="71">
        <v>0.0</v>
      </c>
      <c r="BF44" s="71">
        <v>0.0</v>
      </c>
      <c r="BG44" s="71">
        <v>0.0</v>
      </c>
      <c r="BH44" s="71">
        <v>0.0</v>
      </c>
      <c r="BI44" s="60">
        <f t="shared" si="239"/>
        <v>19</v>
      </c>
      <c r="BJ44" s="71">
        <v>7.0</v>
      </c>
      <c r="BK44" s="71">
        <v>12.0</v>
      </c>
      <c r="BL44" s="60">
        <f t="shared" si="240"/>
        <v>19</v>
      </c>
      <c r="BM44" s="71">
        <v>1.0</v>
      </c>
      <c r="BN44" s="71">
        <v>13.0</v>
      </c>
      <c r="BO44" s="71">
        <v>0.0</v>
      </c>
      <c r="BP44" s="71">
        <v>0.0</v>
      </c>
      <c r="BQ44" s="71">
        <v>0.0</v>
      </c>
      <c r="BR44" s="71">
        <v>0.0</v>
      </c>
      <c r="BS44" s="60">
        <f t="shared" si="241"/>
        <v>13</v>
      </c>
      <c r="BT44" s="71">
        <v>9.0</v>
      </c>
      <c r="BU44" s="71">
        <v>4.0</v>
      </c>
      <c r="BV44" s="60">
        <f t="shared" si="242"/>
        <v>13</v>
      </c>
      <c r="BW44" s="60">
        <f t="shared" ref="BW44:BX44" si="415">SUM(BJ44+BT44)</f>
        <v>16</v>
      </c>
      <c r="BX44" s="60">
        <f t="shared" si="415"/>
        <v>16</v>
      </c>
      <c r="BY44" s="60">
        <f t="shared" si="244"/>
        <v>32</v>
      </c>
      <c r="BZ44" s="71">
        <v>82.0</v>
      </c>
      <c r="CA44" s="71">
        <v>74.0</v>
      </c>
      <c r="CB44" s="71">
        <v>69.0</v>
      </c>
      <c r="CC44" s="71">
        <v>53.0</v>
      </c>
      <c r="CD44" s="71">
        <v>128.0</v>
      </c>
      <c r="CE44" s="71">
        <v>80.0</v>
      </c>
      <c r="CF44" s="71">
        <v>0.0</v>
      </c>
      <c r="CG44" s="71">
        <v>2.0</v>
      </c>
      <c r="CH44" s="71">
        <v>52.0</v>
      </c>
      <c r="CI44" s="71">
        <v>32.0</v>
      </c>
      <c r="CJ44" s="71">
        <v>8.0</v>
      </c>
      <c r="CK44" s="71">
        <v>10.0</v>
      </c>
      <c r="CL44" s="71">
        <v>0.0</v>
      </c>
      <c r="CM44" s="71">
        <v>1.0</v>
      </c>
      <c r="CN44" s="60">
        <f t="shared" ref="CN44:CO44" si="416">SUM(BZ44,CB44,CD44,CF44,CH44,CJ44,CL44)</f>
        <v>339</v>
      </c>
      <c r="CO44" s="60">
        <f t="shared" si="416"/>
        <v>252</v>
      </c>
      <c r="CP44" s="60">
        <f t="shared" si="246"/>
        <v>591</v>
      </c>
      <c r="CQ44" s="60">
        <f t="shared" ref="CQ44:CR44" si="417">SUM(Z44,AO44,AZ44,BW44)</f>
        <v>339</v>
      </c>
      <c r="CR44" s="60">
        <f t="shared" si="417"/>
        <v>252</v>
      </c>
      <c r="CS44" s="60">
        <f t="shared" si="248"/>
        <v>591</v>
      </c>
      <c r="CT44" s="71">
        <v>176.0</v>
      </c>
      <c r="CU44" s="71">
        <v>120.0</v>
      </c>
      <c r="CV44" s="60">
        <f t="shared" si="249"/>
        <v>296</v>
      </c>
      <c r="CW44" s="71">
        <v>4.0</v>
      </c>
      <c r="CX44" s="71">
        <v>7.0</v>
      </c>
      <c r="CY44" s="60">
        <f t="shared" si="250"/>
        <v>11</v>
      </c>
      <c r="CZ44" s="71">
        <v>36.0</v>
      </c>
      <c r="DA44" s="71">
        <v>25.0</v>
      </c>
      <c r="DB44" s="60">
        <f t="shared" si="251"/>
        <v>61</v>
      </c>
      <c r="DC44" s="71">
        <v>2.0</v>
      </c>
      <c r="DD44" s="71">
        <v>1.0</v>
      </c>
      <c r="DE44" s="60">
        <f t="shared" si="252"/>
        <v>3</v>
      </c>
      <c r="DF44" s="71">
        <v>121.0</v>
      </c>
      <c r="DG44" s="71">
        <v>99.0</v>
      </c>
      <c r="DH44" s="60">
        <f t="shared" si="253"/>
        <v>220</v>
      </c>
      <c r="DI44" s="71">
        <v>0.0</v>
      </c>
      <c r="DJ44" s="71">
        <v>0.0</v>
      </c>
      <c r="DK44" s="60">
        <f t="shared" si="254"/>
        <v>0</v>
      </c>
      <c r="DL44" s="60">
        <f t="shared" ref="DL44:DM44" si="418">SUM(CT44+CW44+CZ44+DC44+DF44+DI44)</f>
        <v>339</v>
      </c>
      <c r="DM44" s="60">
        <f t="shared" si="418"/>
        <v>252</v>
      </c>
      <c r="DN44" s="60">
        <f t="shared" si="256"/>
        <v>591</v>
      </c>
      <c r="DO44" s="86"/>
      <c r="DP44" s="60">
        <f t="shared" ref="DP44:DQ44" si="419">SUM(CQ44-DL44)</f>
        <v>0</v>
      </c>
      <c r="DQ44" s="60">
        <f t="shared" si="419"/>
        <v>0</v>
      </c>
      <c r="DR44" s="60">
        <f t="shared" si="45"/>
        <v>591</v>
      </c>
      <c r="DS44" s="60">
        <f t="shared" si="46"/>
        <v>591</v>
      </c>
      <c r="DT44" s="60">
        <f t="shared" si="47"/>
        <v>0</v>
      </c>
      <c r="DU44" s="60">
        <f t="shared" si="48"/>
        <v>0</v>
      </c>
      <c r="DV44" s="60">
        <f t="shared" ref="DV44:DW44" si="420">SUM(CN44-CQ44)</f>
        <v>0</v>
      </c>
      <c r="DW44" s="60">
        <f t="shared" si="420"/>
        <v>0</v>
      </c>
      <c r="DX44" s="111" t="s">
        <v>73</v>
      </c>
      <c r="DY44" s="112"/>
    </row>
    <row r="45" ht="21.0" customHeight="1">
      <c r="A45" s="66">
        <v>42.0</v>
      </c>
      <c r="B45" s="67">
        <v>1038.0</v>
      </c>
      <c r="C45" s="68" t="s">
        <v>117</v>
      </c>
      <c r="D45" s="66" t="s">
        <v>68</v>
      </c>
      <c r="E45" s="54" t="s">
        <v>69</v>
      </c>
      <c r="F45" s="71">
        <v>3.0</v>
      </c>
      <c r="G45" s="71">
        <v>80.0</v>
      </c>
      <c r="H45" s="71">
        <v>73.0</v>
      </c>
      <c r="I45" s="60">
        <f t="shared" si="223"/>
        <v>153</v>
      </c>
      <c r="J45" s="71">
        <v>3.0</v>
      </c>
      <c r="K45" s="71">
        <v>82.0</v>
      </c>
      <c r="L45" s="71">
        <v>81.0</v>
      </c>
      <c r="M45" s="60">
        <f t="shared" si="224"/>
        <v>163</v>
      </c>
      <c r="N45" s="71">
        <v>3.0</v>
      </c>
      <c r="O45" s="71">
        <v>73.0</v>
      </c>
      <c r="P45" s="71">
        <v>74.0</v>
      </c>
      <c r="Q45" s="60">
        <f t="shared" si="225"/>
        <v>147</v>
      </c>
      <c r="R45" s="71">
        <v>3.0</v>
      </c>
      <c r="S45" s="71">
        <v>77.0</v>
      </c>
      <c r="T45" s="71">
        <v>64.0</v>
      </c>
      <c r="U45" s="60">
        <f t="shared" si="226"/>
        <v>141</v>
      </c>
      <c r="V45" s="71">
        <v>3.0</v>
      </c>
      <c r="W45" s="71">
        <v>78.0</v>
      </c>
      <c r="X45" s="71">
        <v>66.0</v>
      </c>
      <c r="Y45" s="60">
        <f t="shared" si="227"/>
        <v>144</v>
      </c>
      <c r="Z45" s="60">
        <f t="shared" ref="Z45:AA45" si="421">SUM(G45,K45,O45,S45,W45)</f>
        <v>390</v>
      </c>
      <c r="AA45" s="60">
        <f t="shared" si="421"/>
        <v>358</v>
      </c>
      <c r="AB45" s="60">
        <f t="shared" si="229"/>
        <v>748</v>
      </c>
      <c r="AC45" s="71">
        <v>3.0</v>
      </c>
      <c r="AD45" s="71">
        <v>82.0</v>
      </c>
      <c r="AE45" s="71">
        <v>67.0</v>
      </c>
      <c r="AF45" s="60">
        <f t="shared" si="230"/>
        <v>149</v>
      </c>
      <c r="AG45" s="71">
        <v>3.0</v>
      </c>
      <c r="AH45" s="71">
        <v>79.0</v>
      </c>
      <c r="AI45" s="71">
        <v>65.0</v>
      </c>
      <c r="AJ45" s="60">
        <f t="shared" si="231"/>
        <v>144</v>
      </c>
      <c r="AK45" s="71">
        <v>3.0</v>
      </c>
      <c r="AL45" s="71">
        <v>81.0</v>
      </c>
      <c r="AM45" s="71">
        <v>66.0</v>
      </c>
      <c r="AN45" s="60">
        <f t="shared" si="232"/>
        <v>147</v>
      </c>
      <c r="AO45" s="60">
        <f t="shared" ref="AO45:AP45" si="422">SUM(AD45,AH45,AL45)</f>
        <v>242</v>
      </c>
      <c r="AP45" s="60">
        <f t="shared" si="422"/>
        <v>198</v>
      </c>
      <c r="AQ45" s="60">
        <f t="shared" si="234"/>
        <v>440</v>
      </c>
      <c r="AR45" s="71">
        <v>3.0</v>
      </c>
      <c r="AS45" s="71">
        <v>75.0</v>
      </c>
      <c r="AT45" s="71">
        <v>51.0</v>
      </c>
      <c r="AU45" s="60">
        <f t="shared" si="235"/>
        <v>126</v>
      </c>
      <c r="AV45" s="71">
        <v>3.0</v>
      </c>
      <c r="AW45" s="71">
        <v>82.0</v>
      </c>
      <c r="AX45" s="71">
        <v>55.0</v>
      </c>
      <c r="AY45" s="60">
        <f t="shared" si="236"/>
        <v>137</v>
      </c>
      <c r="AZ45" s="60">
        <f t="shared" ref="AZ45:BA45" si="423">SUM(AS45,AW45)</f>
        <v>157</v>
      </c>
      <c r="BA45" s="60">
        <f t="shared" si="423"/>
        <v>106</v>
      </c>
      <c r="BB45" s="60">
        <f t="shared" si="238"/>
        <v>263</v>
      </c>
      <c r="BC45" s="71">
        <v>1.0</v>
      </c>
      <c r="BD45" s="71">
        <v>55.0</v>
      </c>
      <c r="BE45" s="71">
        <v>1.0</v>
      </c>
      <c r="BF45" s="71">
        <v>44.0</v>
      </c>
      <c r="BG45" s="71">
        <v>1.0</v>
      </c>
      <c r="BH45" s="71">
        <v>34.0</v>
      </c>
      <c r="BI45" s="60">
        <f t="shared" si="239"/>
        <v>133</v>
      </c>
      <c r="BJ45" s="71">
        <v>77.0</v>
      </c>
      <c r="BK45" s="71">
        <v>56.0</v>
      </c>
      <c r="BL45" s="60">
        <f t="shared" si="240"/>
        <v>133</v>
      </c>
      <c r="BM45" s="71">
        <v>1.0</v>
      </c>
      <c r="BN45" s="71">
        <v>58.0</v>
      </c>
      <c r="BO45" s="71">
        <v>1.0</v>
      </c>
      <c r="BP45" s="71">
        <v>48.0</v>
      </c>
      <c r="BQ45" s="71">
        <v>1.0</v>
      </c>
      <c r="BR45" s="71">
        <v>36.0</v>
      </c>
      <c r="BS45" s="60">
        <f t="shared" si="241"/>
        <v>142</v>
      </c>
      <c r="BT45" s="71">
        <v>74.0</v>
      </c>
      <c r="BU45" s="71">
        <v>68.0</v>
      </c>
      <c r="BV45" s="60">
        <f t="shared" si="242"/>
        <v>142</v>
      </c>
      <c r="BW45" s="60">
        <f t="shared" ref="BW45:BX45" si="424">SUM(BJ45+BT45)</f>
        <v>151</v>
      </c>
      <c r="BX45" s="60">
        <f t="shared" si="424"/>
        <v>124</v>
      </c>
      <c r="BY45" s="60">
        <f t="shared" si="244"/>
        <v>275</v>
      </c>
      <c r="BZ45" s="71">
        <v>484.0</v>
      </c>
      <c r="CA45" s="71">
        <v>404.0</v>
      </c>
      <c r="CB45" s="71">
        <v>147.0</v>
      </c>
      <c r="CC45" s="71">
        <v>109.0</v>
      </c>
      <c r="CD45" s="71">
        <v>78.0</v>
      </c>
      <c r="CE45" s="71">
        <v>68.0</v>
      </c>
      <c r="CF45" s="71">
        <v>8.0</v>
      </c>
      <c r="CG45" s="71">
        <v>2.0</v>
      </c>
      <c r="CH45" s="71">
        <v>201.0</v>
      </c>
      <c r="CI45" s="71">
        <v>185.0</v>
      </c>
      <c r="CJ45" s="71">
        <v>14.0</v>
      </c>
      <c r="CK45" s="71">
        <v>10.0</v>
      </c>
      <c r="CL45" s="71">
        <v>8.0</v>
      </c>
      <c r="CM45" s="71">
        <v>8.0</v>
      </c>
      <c r="CN45" s="60">
        <f t="shared" ref="CN45:CO45" si="425">SUM(BZ45,CB45,CD45,CF45,CH45,CJ45,CL45)</f>
        <v>940</v>
      </c>
      <c r="CO45" s="60">
        <f t="shared" si="425"/>
        <v>786</v>
      </c>
      <c r="CP45" s="60">
        <f t="shared" si="246"/>
        <v>1726</v>
      </c>
      <c r="CQ45" s="60">
        <f t="shared" ref="CQ45:CR45" si="426">SUM(Z45,AO45,AZ45,BW45)</f>
        <v>940</v>
      </c>
      <c r="CR45" s="60">
        <f t="shared" si="426"/>
        <v>786</v>
      </c>
      <c r="CS45" s="60">
        <f t="shared" si="248"/>
        <v>1726</v>
      </c>
      <c r="CT45" s="71">
        <v>274.0</v>
      </c>
      <c r="CU45" s="71">
        <v>221.0</v>
      </c>
      <c r="CV45" s="60">
        <f t="shared" si="249"/>
        <v>495</v>
      </c>
      <c r="CW45" s="71">
        <v>123.0</v>
      </c>
      <c r="CX45" s="71">
        <v>101.0</v>
      </c>
      <c r="CY45" s="60">
        <f t="shared" si="250"/>
        <v>224</v>
      </c>
      <c r="CZ45" s="71">
        <v>97.0</v>
      </c>
      <c r="DA45" s="71">
        <v>69.0</v>
      </c>
      <c r="DB45" s="60">
        <f t="shared" si="251"/>
        <v>166</v>
      </c>
      <c r="DC45" s="71">
        <v>66.0</v>
      </c>
      <c r="DD45" s="71">
        <v>51.0</v>
      </c>
      <c r="DE45" s="60">
        <f t="shared" si="252"/>
        <v>117</v>
      </c>
      <c r="DF45" s="71">
        <v>380.0</v>
      </c>
      <c r="DG45" s="71">
        <v>344.0</v>
      </c>
      <c r="DH45" s="60">
        <f t="shared" si="253"/>
        <v>724</v>
      </c>
      <c r="DI45" s="71">
        <v>0.0</v>
      </c>
      <c r="DJ45" s="71">
        <v>0.0</v>
      </c>
      <c r="DK45" s="60">
        <f t="shared" si="254"/>
        <v>0</v>
      </c>
      <c r="DL45" s="60">
        <f t="shared" ref="DL45:DM45" si="427">SUM(CT45+CW45+CZ45+DC45+DF45+DI45)</f>
        <v>940</v>
      </c>
      <c r="DM45" s="60">
        <f t="shared" si="427"/>
        <v>786</v>
      </c>
      <c r="DN45" s="60">
        <f t="shared" si="256"/>
        <v>1726</v>
      </c>
      <c r="DO45" s="86"/>
      <c r="DP45" s="60">
        <f t="shared" ref="DP45:DQ45" si="428">SUM(CQ45-DL45)</f>
        <v>0</v>
      </c>
      <c r="DQ45" s="60">
        <f t="shared" si="428"/>
        <v>0</v>
      </c>
      <c r="DR45" s="60">
        <f t="shared" si="45"/>
        <v>1726</v>
      </c>
      <c r="DS45" s="60">
        <f t="shared" si="46"/>
        <v>1726</v>
      </c>
      <c r="DT45" s="60">
        <f t="shared" si="47"/>
        <v>0</v>
      </c>
      <c r="DU45" s="60">
        <f t="shared" si="48"/>
        <v>0</v>
      </c>
      <c r="DV45" s="60">
        <f t="shared" ref="DV45:DW45" si="429">SUM(CN45-CQ45)</f>
        <v>0</v>
      </c>
      <c r="DW45" s="60">
        <f t="shared" si="429"/>
        <v>0</v>
      </c>
      <c r="DX45" s="72" t="s">
        <v>78</v>
      </c>
      <c r="DY45" s="87"/>
    </row>
    <row r="46" ht="21.0" customHeight="1">
      <c r="A46" s="66">
        <v>43.0</v>
      </c>
      <c r="B46" s="67">
        <v>1039.0</v>
      </c>
      <c r="C46" s="68" t="s">
        <v>118</v>
      </c>
      <c r="D46" s="66" t="s">
        <v>68</v>
      </c>
      <c r="E46" s="54" t="s">
        <v>69</v>
      </c>
      <c r="F46" s="71">
        <v>1.0</v>
      </c>
      <c r="G46" s="71">
        <v>19.0</v>
      </c>
      <c r="H46" s="71">
        <v>25.0</v>
      </c>
      <c r="I46" s="60">
        <f t="shared" si="223"/>
        <v>44</v>
      </c>
      <c r="J46" s="71">
        <v>1.0</v>
      </c>
      <c r="K46" s="71">
        <v>26.0</v>
      </c>
      <c r="L46" s="71">
        <v>27.0</v>
      </c>
      <c r="M46" s="60">
        <f t="shared" si="224"/>
        <v>53</v>
      </c>
      <c r="N46" s="71">
        <v>1.0</v>
      </c>
      <c r="O46" s="71">
        <v>32.0</v>
      </c>
      <c r="P46" s="71">
        <v>15.0</v>
      </c>
      <c r="Q46" s="60">
        <f t="shared" si="225"/>
        <v>47</v>
      </c>
      <c r="R46" s="71">
        <v>1.0</v>
      </c>
      <c r="S46" s="71">
        <v>21.0</v>
      </c>
      <c r="T46" s="71">
        <v>21.0</v>
      </c>
      <c r="U46" s="60">
        <f t="shared" si="226"/>
        <v>42</v>
      </c>
      <c r="V46" s="71">
        <v>1.0</v>
      </c>
      <c r="W46" s="71">
        <v>27.0</v>
      </c>
      <c r="X46" s="71">
        <v>18.0</v>
      </c>
      <c r="Y46" s="60">
        <f t="shared" si="227"/>
        <v>45</v>
      </c>
      <c r="Z46" s="60">
        <f t="shared" ref="Z46:AA46" si="430">SUM(G46,K46,O46,S46,W46)</f>
        <v>125</v>
      </c>
      <c r="AA46" s="60">
        <f t="shared" si="430"/>
        <v>106</v>
      </c>
      <c r="AB46" s="60">
        <f t="shared" si="229"/>
        <v>231</v>
      </c>
      <c r="AC46" s="71">
        <v>1.0</v>
      </c>
      <c r="AD46" s="71">
        <v>26.0</v>
      </c>
      <c r="AE46" s="71">
        <v>16.0</v>
      </c>
      <c r="AF46" s="60">
        <f t="shared" si="230"/>
        <v>42</v>
      </c>
      <c r="AG46" s="71">
        <v>1.0</v>
      </c>
      <c r="AH46" s="71">
        <v>19.0</v>
      </c>
      <c r="AI46" s="71">
        <v>28.0</v>
      </c>
      <c r="AJ46" s="60">
        <f t="shared" si="231"/>
        <v>47</v>
      </c>
      <c r="AK46" s="71">
        <v>1.0</v>
      </c>
      <c r="AL46" s="71">
        <v>23.0</v>
      </c>
      <c r="AM46" s="71">
        <v>23.0</v>
      </c>
      <c r="AN46" s="60">
        <f t="shared" si="232"/>
        <v>46</v>
      </c>
      <c r="AO46" s="60">
        <f t="shared" ref="AO46:AP46" si="431">SUM(AD46,AH46,AL46)</f>
        <v>68</v>
      </c>
      <c r="AP46" s="60">
        <f t="shared" si="431"/>
        <v>67</v>
      </c>
      <c r="AQ46" s="60">
        <f t="shared" si="234"/>
        <v>135</v>
      </c>
      <c r="AR46" s="71">
        <v>1.0</v>
      </c>
      <c r="AS46" s="71">
        <v>27.0</v>
      </c>
      <c r="AT46" s="71">
        <v>24.0</v>
      </c>
      <c r="AU46" s="60">
        <f t="shared" si="235"/>
        <v>51</v>
      </c>
      <c r="AV46" s="71">
        <v>1.0</v>
      </c>
      <c r="AW46" s="71">
        <v>24.0</v>
      </c>
      <c r="AX46" s="71">
        <v>21.0</v>
      </c>
      <c r="AY46" s="60">
        <f t="shared" si="236"/>
        <v>45</v>
      </c>
      <c r="AZ46" s="60">
        <f t="shared" ref="AZ46:BA46" si="432">SUM(AS46,AW46)</f>
        <v>51</v>
      </c>
      <c r="BA46" s="60">
        <f t="shared" si="432"/>
        <v>45</v>
      </c>
      <c r="BB46" s="60">
        <f t="shared" si="238"/>
        <v>96</v>
      </c>
      <c r="BC46" s="71">
        <v>1.0</v>
      </c>
      <c r="BD46" s="71">
        <v>33.0</v>
      </c>
      <c r="BE46" s="71">
        <v>0.0</v>
      </c>
      <c r="BF46" s="71">
        <v>0.0</v>
      </c>
      <c r="BG46" s="71">
        <v>0.0</v>
      </c>
      <c r="BH46" s="71">
        <v>0.0</v>
      </c>
      <c r="BI46" s="60">
        <f t="shared" si="239"/>
        <v>33</v>
      </c>
      <c r="BJ46" s="71">
        <v>18.0</v>
      </c>
      <c r="BK46" s="71">
        <v>15.0</v>
      </c>
      <c r="BL46" s="60">
        <f t="shared" si="240"/>
        <v>33</v>
      </c>
      <c r="BM46" s="71">
        <v>1.0</v>
      </c>
      <c r="BN46" s="71">
        <v>27.0</v>
      </c>
      <c r="BO46" s="71">
        <v>0.0</v>
      </c>
      <c r="BP46" s="71">
        <v>0.0</v>
      </c>
      <c r="BQ46" s="71">
        <v>0.0</v>
      </c>
      <c r="BR46" s="71">
        <v>0.0</v>
      </c>
      <c r="BS46" s="60">
        <f t="shared" si="241"/>
        <v>27</v>
      </c>
      <c r="BT46" s="71">
        <v>15.0</v>
      </c>
      <c r="BU46" s="71">
        <v>12.0</v>
      </c>
      <c r="BV46" s="60">
        <f t="shared" si="242"/>
        <v>27</v>
      </c>
      <c r="BW46" s="60">
        <f t="shared" ref="BW46:BX46" si="433">SUM(BJ46+BT46)</f>
        <v>33</v>
      </c>
      <c r="BX46" s="60">
        <f t="shared" si="433"/>
        <v>27</v>
      </c>
      <c r="BY46" s="60">
        <f t="shared" si="244"/>
        <v>60</v>
      </c>
      <c r="BZ46" s="71">
        <v>144.0</v>
      </c>
      <c r="CA46" s="71">
        <v>123.0</v>
      </c>
      <c r="CB46" s="71">
        <v>37.0</v>
      </c>
      <c r="CC46" s="71">
        <v>35.0</v>
      </c>
      <c r="CD46" s="71">
        <v>24.0</v>
      </c>
      <c r="CE46" s="71">
        <v>25.0</v>
      </c>
      <c r="CF46" s="71">
        <v>3.0</v>
      </c>
      <c r="CG46" s="71">
        <v>2.0</v>
      </c>
      <c r="CH46" s="71">
        <v>67.0</v>
      </c>
      <c r="CI46" s="71">
        <v>52.0</v>
      </c>
      <c r="CJ46" s="71">
        <v>2.0</v>
      </c>
      <c r="CK46" s="71">
        <v>3.0</v>
      </c>
      <c r="CL46" s="71">
        <v>0.0</v>
      </c>
      <c r="CM46" s="71">
        <v>5.0</v>
      </c>
      <c r="CN46" s="60">
        <f t="shared" ref="CN46:CO46" si="434">SUM(BZ46,CB46,CD46,CF46,CH46,CJ46,CL46)</f>
        <v>277</v>
      </c>
      <c r="CO46" s="60">
        <f t="shared" si="434"/>
        <v>245</v>
      </c>
      <c r="CP46" s="60">
        <f t="shared" si="246"/>
        <v>522</v>
      </c>
      <c r="CQ46" s="60">
        <f t="shared" ref="CQ46:CR46" si="435">SUM(Z46,AO46,AZ46,BW46)</f>
        <v>277</v>
      </c>
      <c r="CR46" s="60">
        <f t="shared" si="435"/>
        <v>245</v>
      </c>
      <c r="CS46" s="60">
        <f t="shared" si="248"/>
        <v>522</v>
      </c>
      <c r="CT46" s="71">
        <v>102.0</v>
      </c>
      <c r="CU46" s="71">
        <v>94.0</v>
      </c>
      <c r="CV46" s="60">
        <f t="shared" si="249"/>
        <v>196</v>
      </c>
      <c r="CW46" s="71">
        <v>29.0</v>
      </c>
      <c r="CX46" s="71">
        <v>33.0</v>
      </c>
      <c r="CY46" s="60">
        <f t="shared" si="250"/>
        <v>62</v>
      </c>
      <c r="CZ46" s="71">
        <v>14.0</v>
      </c>
      <c r="DA46" s="71">
        <v>17.0</v>
      </c>
      <c r="DB46" s="60">
        <f t="shared" si="251"/>
        <v>31</v>
      </c>
      <c r="DC46" s="71">
        <v>7.0</v>
      </c>
      <c r="DD46" s="71">
        <v>4.0</v>
      </c>
      <c r="DE46" s="60">
        <f t="shared" si="252"/>
        <v>11</v>
      </c>
      <c r="DF46" s="71">
        <v>8.0</v>
      </c>
      <c r="DG46" s="71">
        <v>3.0</v>
      </c>
      <c r="DH46" s="60">
        <f t="shared" si="253"/>
        <v>11</v>
      </c>
      <c r="DI46" s="71">
        <v>117.0</v>
      </c>
      <c r="DJ46" s="71">
        <v>94.0</v>
      </c>
      <c r="DK46" s="60">
        <f t="shared" si="254"/>
        <v>211</v>
      </c>
      <c r="DL46" s="60">
        <f t="shared" ref="DL46:DM46" si="436">SUM(CT46+CW46+CZ46+DC46+DF46+DI46)</f>
        <v>277</v>
      </c>
      <c r="DM46" s="60">
        <f t="shared" si="436"/>
        <v>245</v>
      </c>
      <c r="DN46" s="60">
        <f t="shared" si="256"/>
        <v>522</v>
      </c>
      <c r="DO46" s="86"/>
      <c r="DP46" s="60">
        <f t="shared" ref="DP46:DQ46" si="437">SUM(CQ46-DL46)</f>
        <v>0</v>
      </c>
      <c r="DQ46" s="60">
        <f t="shared" si="437"/>
        <v>0</v>
      </c>
      <c r="DR46" s="60">
        <f t="shared" si="45"/>
        <v>522</v>
      </c>
      <c r="DS46" s="60">
        <f t="shared" si="46"/>
        <v>522</v>
      </c>
      <c r="DT46" s="60">
        <f t="shared" si="47"/>
        <v>0</v>
      </c>
      <c r="DU46" s="60">
        <f t="shared" si="48"/>
        <v>0</v>
      </c>
      <c r="DV46" s="60">
        <f t="shared" ref="DV46:DW46" si="438">SUM(CN46-CQ46)</f>
        <v>0</v>
      </c>
      <c r="DW46" s="60">
        <f t="shared" si="438"/>
        <v>0</v>
      </c>
      <c r="DX46" s="72" t="s">
        <v>73</v>
      </c>
      <c r="DY46" s="87"/>
    </row>
    <row r="47" ht="21.0" customHeight="1">
      <c r="A47" s="66">
        <v>44.0</v>
      </c>
      <c r="B47" s="67">
        <v>1040.0</v>
      </c>
      <c r="C47" s="68" t="s">
        <v>119</v>
      </c>
      <c r="D47" s="66" t="s">
        <v>68</v>
      </c>
      <c r="E47" s="54" t="s">
        <v>69</v>
      </c>
      <c r="F47" s="71">
        <v>1.0</v>
      </c>
      <c r="G47" s="71">
        <v>27.0</v>
      </c>
      <c r="H47" s="71">
        <v>24.0</v>
      </c>
      <c r="I47" s="60">
        <f t="shared" si="223"/>
        <v>51</v>
      </c>
      <c r="J47" s="71">
        <v>1.0</v>
      </c>
      <c r="K47" s="71">
        <v>32.0</v>
      </c>
      <c r="L47" s="71">
        <v>21.0</v>
      </c>
      <c r="M47" s="60">
        <f t="shared" si="224"/>
        <v>53</v>
      </c>
      <c r="N47" s="71">
        <v>1.0</v>
      </c>
      <c r="O47" s="71">
        <v>25.0</v>
      </c>
      <c r="P47" s="71">
        <v>24.0</v>
      </c>
      <c r="Q47" s="60">
        <f t="shared" si="225"/>
        <v>49</v>
      </c>
      <c r="R47" s="71">
        <v>1.0</v>
      </c>
      <c r="S47" s="71">
        <v>25.0</v>
      </c>
      <c r="T47" s="71">
        <v>17.0</v>
      </c>
      <c r="U47" s="60">
        <f t="shared" si="226"/>
        <v>42</v>
      </c>
      <c r="V47" s="71">
        <v>1.0</v>
      </c>
      <c r="W47" s="71">
        <v>25.0</v>
      </c>
      <c r="X47" s="71">
        <v>20.0</v>
      </c>
      <c r="Y47" s="60">
        <f t="shared" si="227"/>
        <v>45</v>
      </c>
      <c r="Z47" s="60">
        <f t="shared" ref="Z47:AA47" si="439">SUM(G47,K47,O47,S47,W47)</f>
        <v>134</v>
      </c>
      <c r="AA47" s="60">
        <f t="shared" si="439"/>
        <v>106</v>
      </c>
      <c r="AB47" s="60">
        <f t="shared" si="229"/>
        <v>240</v>
      </c>
      <c r="AC47" s="71">
        <v>1.0</v>
      </c>
      <c r="AD47" s="71">
        <v>22.0</v>
      </c>
      <c r="AE47" s="71">
        <v>22.0</v>
      </c>
      <c r="AF47" s="60">
        <f t="shared" si="230"/>
        <v>44</v>
      </c>
      <c r="AG47" s="71">
        <v>1.0</v>
      </c>
      <c r="AH47" s="71">
        <v>31.0</v>
      </c>
      <c r="AI47" s="71">
        <v>22.0</v>
      </c>
      <c r="AJ47" s="60">
        <f t="shared" si="231"/>
        <v>53</v>
      </c>
      <c r="AK47" s="71">
        <v>1.0</v>
      </c>
      <c r="AL47" s="71">
        <v>26.0</v>
      </c>
      <c r="AM47" s="71">
        <v>25.0</v>
      </c>
      <c r="AN47" s="60">
        <f t="shared" si="232"/>
        <v>51</v>
      </c>
      <c r="AO47" s="60">
        <f t="shared" ref="AO47:AP47" si="440">SUM(AD47,AH47,AL47)</f>
        <v>79</v>
      </c>
      <c r="AP47" s="60">
        <f t="shared" si="440"/>
        <v>69</v>
      </c>
      <c r="AQ47" s="60">
        <f t="shared" si="234"/>
        <v>148</v>
      </c>
      <c r="AR47" s="71">
        <v>1.0</v>
      </c>
      <c r="AS47" s="71">
        <v>22.0</v>
      </c>
      <c r="AT47" s="71">
        <v>21.0</v>
      </c>
      <c r="AU47" s="60">
        <f t="shared" si="235"/>
        <v>43</v>
      </c>
      <c r="AV47" s="71">
        <v>1.0</v>
      </c>
      <c r="AW47" s="71">
        <v>29.0</v>
      </c>
      <c r="AX47" s="71">
        <v>18.0</v>
      </c>
      <c r="AY47" s="60">
        <f t="shared" si="236"/>
        <v>47</v>
      </c>
      <c r="AZ47" s="60">
        <f t="shared" ref="AZ47:BA47" si="441">SUM(AS47,AW47)</f>
        <v>51</v>
      </c>
      <c r="BA47" s="60">
        <f t="shared" si="441"/>
        <v>39</v>
      </c>
      <c r="BB47" s="60">
        <f t="shared" si="238"/>
        <v>90</v>
      </c>
      <c r="BC47" s="71">
        <v>1.0</v>
      </c>
      <c r="BD47" s="71">
        <v>43.0</v>
      </c>
      <c r="BE47" s="71">
        <v>0.0</v>
      </c>
      <c r="BF47" s="71">
        <v>0.0</v>
      </c>
      <c r="BG47" s="71">
        <v>0.0</v>
      </c>
      <c r="BH47" s="71">
        <v>0.0</v>
      </c>
      <c r="BI47" s="60">
        <f t="shared" si="239"/>
        <v>43</v>
      </c>
      <c r="BJ47" s="71">
        <v>25.0</v>
      </c>
      <c r="BK47" s="71">
        <v>18.0</v>
      </c>
      <c r="BL47" s="60">
        <f t="shared" si="240"/>
        <v>43</v>
      </c>
      <c r="BM47" s="71">
        <v>1.0</v>
      </c>
      <c r="BN47" s="71">
        <v>43.0</v>
      </c>
      <c r="BO47" s="71">
        <v>0.0</v>
      </c>
      <c r="BP47" s="71">
        <v>0.0</v>
      </c>
      <c r="BQ47" s="71">
        <v>0.0</v>
      </c>
      <c r="BR47" s="71">
        <v>0.0</v>
      </c>
      <c r="BS47" s="60">
        <f t="shared" si="241"/>
        <v>43</v>
      </c>
      <c r="BT47" s="71">
        <v>25.0</v>
      </c>
      <c r="BU47" s="71">
        <v>18.0</v>
      </c>
      <c r="BV47" s="60">
        <f t="shared" si="242"/>
        <v>43</v>
      </c>
      <c r="BW47" s="60">
        <f t="shared" ref="BW47:BX47" si="442">SUM(BJ47+BT47)</f>
        <v>50</v>
      </c>
      <c r="BX47" s="60">
        <f t="shared" si="442"/>
        <v>36</v>
      </c>
      <c r="BY47" s="60">
        <f t="shared" si="244"/>
        <v>86</v>
      </c>
      <c r="BZ47" s="71">
        <v>152.0</v>
      </c>
      <c r="CA47" s="71">
        <v>117.0</v>
      </c>
      <c r="CB47" s="71">
        <v>39.0</v>
      </c>
      <c r="CC47" s="71">
        <v>43.0</v>
      </c>
      <c r="CD47" s="71">
        <v>28.0</v>
      </c>
      <c r="CE47" s="71">
        <v>26.0</v>
      </c>
      <c r="CF47" s="71">
        <v>1.0</v>
      </c>
      <c r="CG47" s="71">
        <v>2.0</v>
      </c>
      <c r="CH47" s="71">
        <v>85.0</v>
      </c>
      <c r="CI47" s="71">
        <v>54.0</v>
      </c>
      <c r="CJ47" s="71">
        <v>3.0</v>
      </c>
      <c r="CK47" s="71">
        <v>3.0</v>
      </c>
      <c r="CL47" s="71">
        <v>6.0</v>
      </c>
      <c r="CM47" s="71">
        <v>5.0</v>
      </c>
      <c r="CN47" s="60">
        <f t="shared" ref="CN47:CO47" si="443">SUM(BZ47,CB47,CD47,CF47,CH47,CJ47,CL47)</f>
        <v>314</v>
      </c>
      <c r="CO47" s="60">
        <f t="shared" si="443"/>
        <v>250</v>
      </c>
      <c r="CP47" s="60">
        <f t="shared" si="246"/>
        <v>564</v>
      </c>
      <c r="CQ47" s="60">
        <f t="shared" ref="CQ47:CR47" si="444">SUM(Z47,AO47,AZ47,BW47)</f>
        <v>314</v>
      </c>
      <c r="CR47" s="60">
        <f t="shared" si="444"/>
        <v>250</v>
      </c>
      <c r="CS47" s="60">
        <f t="shared" si="248"/>
        <v>564</v>
      </c>
      <c r="CT47" s="71">
        <v>78.0</v>
      </c>
      <c r="CU47" s="71">
        <v>52.0</v>
      </c>
      <c r="CV47" s="60">
        <f t="shared" si="249"/>
        <v>130</v>
      </c>
      <c r="CW47" s="71">
        <v>93.0</v>
      </c>
      <c r="CX47" s="71">
        <v>76.0</v>
      </c>
      <c r="CY47" s="60">
        <f t="shared" si="250"/>
        <v>169</v>
      </c>
      <c r="CZ47" s="71">
        <v>13.0</v>
      </c>
      <c r="DA47" s="71">
        <v>11.0</v>
      </c>
      <c r="DB47" s="60">
        <f t="shared" si="251"/>
        <v>24</v>
      </c>
      <c r="DC47" s="71">
        <v>16.0</v>
      </c>
      <c r="DD47" s="71">
        <v>13.0</v>
      </c>
      <c r="DE47" s="60">
        <f t="shared" si="252"/>
        <v>29</v>
      </c>
      <c r="DF47" s="71">
        <v>14.0</v>
      </c>
      <c r="DG47" s="71">
        <v>4.0</v>
      </c>
      <c r="DH47" s="60">
        <f t="shared" si="253"/>
        <v>18</v>
      </c>
      <c r="DI47" s="71">
        <v>100.0</v>
      </c>
      <c r="DJ47" s="71">
        <v>94.0</v>
      </c>
      <c r="DK47" s="60">
        <f t="shared" si="254"/>
        <v>194</v>
      </c>
      <c r="DL47" s="60">
        <f t="shared" ref="DL47:DM47" si="445">SUM(CT47+CW47+CZ47+DC47+DF47+DI47)</f>
        <v>314</v>
      </c>
      <c r="DM47" s="60">
        <f t="shared" si="445"/>
        <v>250</v>
      </c>
      <c r="DN47" s="60">
        <f t="shared" si="256"/>
        <v>564</v>
      </c>
      <c r="DO47" s="86"/>
      <c r="DP47" s="60">
        <f t="shared" ref="DP47:DQ47" si="446">SUM(CQ47-DL47)</f>
        <v>0</v>
      </c>
      <c r="DQ47" s="60">
        <f t="shared" si="446"/>
        <v>0</v>
      </c>
      <c r="DR47" s="60">
        <f t="shared" si="45"/>
        <v>564</v>
      </c>
      <c r="DS47" s="60">
        <f t="shared" si="46"/>
        <v>564</v>
      </c>
      <c r="DT47" s="60">
        <f t="shared" si="47"/>
        <v>0</v>
      </c>
      <c r="DU47" s="60">
        <f t="shared" si="48"/>
        <v>0</v>
      </c>
      <c r="DV47" s="60">
        <f t="shared" ref="DV47:DW47" si="447">SUM(CN47-CQ47)</f>
        <v>0</v>
      </c>
      <c r="DW47" s="60">
        <f t="shared" si="447"/>
        <v>0</v>
      </c>
      <c r="DX47" s="72" t="s">
        <v>78</v>
      </c>
      <c r="DY47" s="76"/>
    </row>
    <row r="48" ht="21.0" customHeight="1">
      <c r="A48" s="66">
        <v>45.0</v>
      </c>
      <c r="B48" s="67">
        <v>1006.0</v>
      </c>
      <c r="C48" s="68" t="s">
        <v>120</v>
      </c>
      <c r="D48" s="66" t="s">
        <v>68</v>
      </c>
      <c r="E48" s="54" t="s">
        <v>69</v>
      </c>
      <c r="F48" s="71">
        <v>2.0</v>
      </c>
      <c r="G48" s="71">
        <v>51.0</v>
      </c>
      <c r="H48" s="71">
        <v>40.0</v>
      </c>
      <c r="I48" s="60">
        <f t="shared" si="223"/>
        <v>91</v>
      </c>
      <c r="J48" s="71">
        <v>2.0</v>
      </c>
      <c r="K48" s="71">
        <v>47.0</v>
      </c>
      <c r="L48" s="71">
        <v>43.0</v>
      </c>
      <c r="M48" s="60">
        <f t="shared" si="224"/>
        <v>90</v>
      </c>
      <c r="N48" s="71">
        <v>2.0</v>
      </c>
      <c r="O48" s="71">
        <v>40.0</v>
      </c>
      <c r="P48" s="71">
        <v>49.0</v>
      </c>
      <c r="Q48" s="60">
        <f t="shared" si="225"/>
        <v>89</v>
      </c>
      <c r="R48" s="71">
        <v>2.0</v>
      </c>
      <c r="S48" s="71">
        <v>42.0</v>
      </c>
      <c r="T48" s="71">
        <v>40.0</v>
      </c>
      <c r="U48" s="60">
        <f t="shared" si="226"/>
        <v>82</v>
      </c>
      <c r="V48" s="71">
        <v>2.0</v>
      </c>
      <c r="W48" s="71">
        <v>48.0</v>
      </c>
      <c r="X48" s="71">
        <v>33.0</v>
      </c>
      <c r="Y48" s="60">
        <f t="shared" si="227"/>
        <v>81</v>
      </c>
      <c r="Z48" s="60">
        <f t="shared" ref="Z48:AA48" si="448">SUM(G48,K48,O48,S48,W48)</f>
        <v>228</v>
      </c>
      <c r="AA48" s="60">
        <f t="shared" si="448"/>
        <v>205</v>
      </c>
      <c r="AB48" s="60">
        <f t="shared" si="229"/>
        <v>433</v>
      </c>
      <c r="AC48" s="71">
        <v>2.0</v>
      </c>
      <c r="AD48" s="71">
        <v>58.0</v>
      </c>
      <c r="AE48" s="71">
        <v>32.0</v>
      </c>
      <c r="AF48" s="60">
        <f t="shared" si="230"/>
        <v>90</v>
      </c>
      <c r="AG48" s="71">
        <v>2.0</v>
      </c>
      <c r="AH48" s="71">
        <v>48.0</v>
      </c>
      <c r="AI48" s="71">
        <v>38.0</v>
      </c>
      <c r="AJ48" s="60">
        <f t="shared" si="231"/>
        <v>86</v>
      </c>
      <c r="AK48" s="71">
        <v>2.0</v>
      </c>
      <c r="AL48" s="71">
        <v>47.0</v>
      </c>
      <c r="AM48" s="71">
        <v>38.0</v>
      </c>
      <c r="AN48" s="60">
        <f t="shared" si="232"/>
        <v>85</v>
      </c>
      <c r="AO48" s="60">
        <f t="shared" ref="AO48:AP48" si="449">SUM(AD48,AH48,AL48)</f>
        <v>153</v>
      </c>
      <c r="AP48" s="60">
        <f t="shared" si="449"/>
        <v>108</v>
      </c>
      <c r="AQ48" s="60">
        <f t="shared" si="234"/>
        <v>261</v>
      </c>
      <c r="AR48" s="71">
        <v>2.0</v>
      </c>
      <c r="AS48" s="71">
        <v>38.0</v>
      </c>
      <c r="AT48" s="71">
        <v>39.0</v>
      </c>
      <c r="AU48" s="60">
        <f t="shared" si="235"/>
        <v>77</v>
      </c>
      <c r="AV48" s="71">
        <v>2.0</v>
      </c>
      <c r="AW48" s="71">
        <v>49.0</v>
      </c>
      <c r="AX48" s="71">
        <v>35.0</v>
      </c>
      <c r="AY48" s="60">
        <f t="shared" si="236"/>
        <v>84</v>
      </c>
      <c r="AZ48" s="60">
        <f t="shared" ref="AZ48:BA48" si="450">SUM(AS48,AW48)</f>
        <v>87</v>
      </c>
      <c r="BA48" s="60">
        <f t="shared" si="450"/>
        <v>74</v>
      </c>
      <c r="BB48" s="60">
        <f t="shared" si="238"/>
        <v>161</v>
      </c>
      <c r="BC48" s="71">
        <v>1.0</v>
      </c>
      <c r="BD48" s="71">
        <v>42.0</v>
      </c>
      <c r="BE48" s="71">
        <v>1.0</v>
      </c>
      <c r="BF48" s="71">
        <v>38.0</v>
      </c>
      <c r="BG48" s="71">
        <v>0.0</v>
      </c>
      <c r="BH48" s="71">
        <v>0.0</v>
      </c>
      <c r="BI48" s="60">
        <f t="shared" si="239"/>
        <v>80</v>
      </c>
      <c r="BJ48" s="71">
        <v>49.0</v>
      </c>
      <c r="BK48" s="71">
        <v>31.0</v>
      </c>
      <c r="BL48" s="60">
        <f t="shared" si="240"/>
        <v>80</v>
      </c>
      <c r="BM48" s="71">
        <v>1.0</v>
      </c>
      <c r="BN48" s="71">
        <v>38.0</v>
      </c>
      <c r="BO48" s="71">
        <v>1.0</v>
      </c>
      <c r="BP48" s="71">
        <v>25.0</v>
      </c>
      <c r="BQ48" s="71">
        <v>0.0</v>
      </c>
      <c r="BR48" s="71">
        <v>0.0</v>
      </c>
      <c r="BS48" s="60">
        <f t="shared" si="241"/>
        <v>63</v>
      </c>
      <c r="BT48" s="71">
        <v>36.0</v>
      </c>
      <c r="BU48" s="71">
        <v>27.0</v>
      </c>
      <c r="BV48" s="60">
        <f t="shared" si="242"/>
        <v>63</v>
      </c>
      <c r="BW48" s="60">
        <f t="shared" ref="BW48:BX48" si="451">SUM(BJ48+BT48)</f>
        <v>85</v>
      </c>
      <c r="BX48" s="60">
        <f t="shared" si="451"/>
        <v>58</v>
      </c>
      <c r="BY48" s="60">
        <f t="shared" si="244"/>
        <v>143</v>
      </c>
      <c r="BZ48" s="71">
        <v>256.0</v>
      </c>
      <c r="CA48" s="71">
        <v>214.0</v>
      </c>
      <c r="CB48" s="71">
        <v>86.0</v>
      </c>
      <c r="CC48" s="71">
        <v>66.0</v>
      </c>
      <c r="CD48" s="71">
        <v>43.0</v>
      </c>
      <c r="CE48" s="71">
        <v>41.0</v>
      </c>
      <c r="CF48" s="71">
        <v>1.0</v>
      </c>
      <c r="CG48" s="71">
        <v>0.0</v>
      </c>
      <c r="CH48" s="71">
        <v>116.0</v>
      </c>
      <c r="CI48" s="71">
        <v>75.0</v>
      </c>
      <c r="CJ48" s="71">
        <v>47.0</v>
      </c>
      <c r="CK48" s="71">
        <v>45.0</v>
      </c>
      <c r="CL48" s="71">
        <v>4.0</v>
      </c>
      <c r="CM48" s="71">
        <v>4.0</v>
      </c>
      <c r="CN48" s="60">
        <f t="shared" ref="CN48:CO48" si="452">SUM(BZ48,CB48,CD48,CF48,CH48,CJ48,CL48)</f>
        <v>553</v>
      </c>
      <c r="CO48" s="60">
        <f t="shared" si="452"/>
        <v>445</v>
      </c>
      <c r="CP48" s="60">
        <f t="shared" si="246"/>
        <v>998</v>
      </c>
      <c r="CQ48" s="60">
        <f t="shared" ref="CQ48:CR48" si="453">SUM(Z48,AO48,AZ48,BW48)</f>
        <v>553</v>
      </c>
      <c r="CR48" s="60">
        <f t="shared" si="453"/>
        <v>445</v>
      </c>
      <c r="CS48" s="60">
        <f t="shared" si="248"/>
        <v>998</v>
      </c>
      <c r="CT48" s="71">
        <v>97.0</v>
      </c>
      <c r="CU48" s="71">
        <v>48.0</v>
      </c>
      <c r="CV48" s="60">
        <f t="shared" si="249"/>
        <v>145</v>
      </c>
      <c r="CW48" s="71">
        <v>116.0</v>
      </c>
      <c r="CX48" s="71">
        <v>104.0</v>
      </c>
      <c r="CY48" s="60">
        <f t="shared" si="250"/>
        <v>220</v>
      </c>
      <c r="CZ48" s="71">
        <v>22.0</v>
      </c>
      <c r="DA48" s="71">
        <v>18.0</v>
      </c>
      <c r="DB48" s="60">
        <f t="shared" si="251"/>
        <v>40</v>
      </c>
      <c r="DC48" s="71">
        <v>11.0</v>
      </c>
      <c r="DD48" s="71">
        <v>11.0</v>
      </c>
      <c r="DE48" s="60">
        <f t="shared" si="252"/>
        <v>22</v>
      </c>
      <c r="DF48" s="71">
        <v>1.0</v>
      </c>
      <c r="DG48" s="71">
        <v>2.0</v>
      </c>
      <c r="DH48" s="60">
        <f t="shared" si="253"/>
        <v>3</v>
      </c>
      <c r="DI48" s="71">
        <v>306.0</v>
      </c>
      <c r="DJ48" s="71">
        <v>262.0</v>
      </c>
      <c r="DK48" s="60">
        <f t="shared" si="254"/>
        <v>568</v>
      </c>
      <c r="DL48" s="60">
        <f t="shared" ref="DL48:DM48" si="454">SUM(CT48+CW48+CZ48+DC48+DF48+DI48)</f>
        <v>553</v>
      </c>
      <c r="DM48" s="60">
        <f t="shared" si="454"/>
        <v>445</v>
      </c>
      <c r="DN48" s="60">
        <f t="shared" si="256"/>
        <v>998</v>
      </c>
      <c r="DO48" s="86"/>
      <c r="DP48" s="60">
        <f t="shared" ref="DP48:DQ48" si="455">SUM(CQ48-DL48)</f>
        <v>0</v>
      </c>
      <c r="DQ48" s="60">
        <f t="shared" si="455"/>
        <v>0</v>
      </c>
      <c r="DR48" s="60">
        <f t="shared" si="45"/>
        <v>998</v>
      </c>
      <c r="DS48" s="60">
        <f t="shared" si="46"/>
        <v>998</v>
      </c>
      <c r="DT48" s="60">
        <f t="shared" si="47"/>
        <v>0</v>
      </c>
      <c r="DU48" s="60">
        <f t="shared" si="48"/>
        <v>0</v>
      </c>
      <c r="DV48" s="60">
        <f t="shared" ref="DV48:DW48" si="456">SUM(CN48-CQ48)</f>
        <v>0</v>
      </c>
      <c r="DW48" s="60">
        <f t="shared" si="456"/>
        <v>0</v>
      </c>
      <c r="DX48" s="72"/>
      <c r="DY48" s="87"/>
    </row>
    <row r="49" ht="45.75" customHeight="1">
      <c r="A49" s="66">
        <v>46.0</v>
      </c>
      <c r="B49" s="67">
        <v>1037.0</v>
      </c>
      <c r="C49" s="68" t="s">
        <v>121</v>
      </c>
      <c r="D49" s="66" t="s">
        <v>68</v>
      </c>
      <c r="E49" s="109" t="s">
        <v>122</v>
      </c>
      <c r="F49" s="71">
        <v>2.0</v>
      </c>
      <c r="G49" s="71">
        <v>31.0</v>
      </c>
      <c r="H49" s="71">
        <v>55.0</v>
      </c>
      <c r="I49" s="60">
        <f t="shared" si="223"/>
        <v>86</v>
      </c>
      <c r="J49" s="71">
        <v>2.0</v>
      </c>
      <c r="K49" s="71">
        <v>48.0</v>
      </c>
      <c r="L49" s="71">
        <v>45.0</v>
      </c>
      <c r="M49" s="60">
        <f t="shared" si="224"/>
        <v>93</v>
      </c>
      <c r="N49" s="71">
        <v>2.0</v>
      </c>
      <c r="O49" s="71">
        <v>48.0</v>
      </c>
      <c r="P49" s="71">
        <v>52.0</v>
      </c>
      <c r="Q49" s="60">
        <f t="shared" si="225"/>
        <v>100</v>
      </c>
      <c r="R49" s="71">
        <v>2.0</v>
      </c>
      <c r="S49" s="71">
        <v>50.0</v>
      </c>
      <c r="T49" s="71">
        <v>45.0</v>
      </c>
      <c r="U49" s="60">
        <f t="shared" si="226"/>
        <v>95</v>
      </c>
      <c r="V49" s="71">
        <v>2.0</v>
      </c>
      <c r="W49" s="71">
        <v>47.0</v>
      </c>
      <c r="X49" s="71">
        <v>49.0</v>
      </c>
      <c r="Y49" s="60">
        <f t="shared" si="227"/>
        <v>96</v>
      </c>
      <c r="Z49" s="60">
        <f t="shared" ref="Z49:AA49" si="457">SUM(G49,K49,O49,S49,W49)</f>
        <v>224</v>
      </c>
      <c r="AA49" s="60">
        <f t="shared" si="457"/>
        <v>246</v>
      </c>
      <c r="AB49" s="60">
        <f t="shared" si="229"/>
        <v>470</v>
      </c>
      <c r="AC49" s="71">
        <v>2.0</v>
      </c>
      <c r="AD49" s="71">
        <v>42.0</v>
      </c>
      <c r="AE49" s="71">
        <v>40.0</v>
      </c>
      <c r="AF49" s="60">
        <f t="shared" si="230"/>
        <v>82</v>
      </c>
      <c r="AG49" s="71">
        <v>2.0</v>
      </c>
      <c r="AH49" s="71">
        <v>60.0</v>
      </c>
      <c r="AI49" s="71">
        <v>35.0</v>
      </c>
      <c r="AJ49" s="60">
        <f t="shared" si="231"/>
        <v>95</v>
      </c>
      <c r="AK49" s="71">
        <v>2.0</v>
      </c>
      <c r="AL49" s="71">
        <v>52.0</v>
      </c>
      <c r="AM49" s="71">
        <v>36.0</v>
      </c>
      <c r="AN49" s="60">
        <f t="shared" si="232"/>
        <v>88</v>
      </c>
      <c r="AO49" s="60">
        <f t="shared" ref="AO49:AP49" si="458">SUM(AD49,AH49,AL49)</f>
        <v>154</v>
      </c>
      <c r="AP49" s="60">
        <f t="shared" si="458"/>
        <v>111</v>
      </c>
      <c r="AQ49" s="60">
        <f t="shared" si="234"/>
        <v>265</v>
      </c>
      <c r="AR49" s="71">
        <v>2.0</v>
      </c>
      <c r="AS49" s="71">
        <v>39.0</v>
      </c>
      <c r="AT49" s="71">
        <v>43.0</v>
      </c>
      <c r="AU49" s="60">
        <f t="shared" si="235"/>
        <v>82</v>
      </c>
      <c r="AV49" s="71">
        <v>2.0</v>
      </c>
      <c r="AW49" s="71">
        <v>55.0</v>
      </c>
      <c r="AX49" s="71">
        <v>42.0</v>
      </c>
      <c r="AY49" s="60">
        <f t="shared" si="236"/>
        <v>97</v>
      </c>
      <c r="AZ49" s="60">
        <f t="shared" ref="AZ49:BA49" si="459">SUM(AS49,AW49)</f>
        <v>94</v>
      </c>
      <c r="BA49" s="60">
        <f t="shared" si="459"/>
        <v>85</v>
      </c>
      <c r="BB49" s="60">
        <f t="shared" si="238"/>
        <v>179</v>
      </c>
      <c r="BC49" s="71">
        <v>1.0</v>
      </c>
      <c r="BD49" s="71">
        <v>45.0</v>
      </c>
      <c r="BE49" s="71">
        <v>1.0</v>
      </c>
      <c r="BF49" s="71">
        <v>40.0</v>
      </c>
      <c r="BG49" s="71">
        <v>1.0</v>
      </c>
      <c r="BH49" s="71">
        <v>33.0</v>
      </c>
      <c r="BI49" s="60">
        <f t="shared" si="239"/>
        <v>118</v>
      </c>
      <c r="BJ49" s="71">
        <v>65.0</v>
      </c>
      <c r="BK49" s="71">
        <v>53.0</v>
      </c>
      <c r="BL49" s="60">
        <f t="shared" si="240"/>
        <v>118</v>
      </c>
      <c r="BM49" s="71">
        <v>1.0</v>
      </c>
      <c r="BN49" s="71">
        <v>40.0</v>
      </c>
      <c r="BO49" s="71">
        <v>1.0</v>
      </c>
      <c r="BP49" s="71">
        <v>37.0</v>
      </c>
      <c r="BQ49" s="71">
        <v>1.0</v>
      </c>
      <c r="BR49" s="71">
        <v>28.0</v>
      </c>
      <c r="BS49" s="60">
        <f t="shared" si="241"/>
        <v>105</v>
      </c>
      <c r="BT49" s="71">
        <v>50.0</v>
      </c>
      <c r="BU49" s="71">
        <v>55.0</v>
      </c>
      <c r="BV49" s="60">
        <f t="shared" si="242"/>
        <v>105</v>
      </c>
      <c r="BW49" s="60">
        <f t="shared" ref="BW49:BX49" si="460">SUM(BJ49+BT49)</f>
        <v>115</v>
      </c>
      <c r="BX49" s="60">
        <f t="shared" si="460"/>
        <v>108</v>
      </c>
      <c r="BY49" s="60">
        <f t="shared" si="244"/>
        <v>223</v>
      </c>
      <c r="BZ49" s="71">
        <v>200.0</v>
      </c>
      <c r="CA49" s="71">
        <v>205.0</v>
      </c>
      <c r="CB49" s="71">
        <v>72.0</v>
      </c>
      <c r="CC49" s="71">
        <v>72.0</v>
      </c>
      <c r="CD49" s="71">
        <v>162.0</v>
      </c>
      <c r="CE49" s="71">
        <v>149.0</v>
      </c>
      <c r="CF49" s="71">
        <v>8.0</v>
      </c>
      <c r="CG49" s="71">
        <v>6.0</v>
      </c>
      <c r="CH49" s="71">
        <v>133.0</v>
      </c>
      <c r="CI49" s="71">
        <v>109.0</v>
      </c>
      <c r="CJ49" s="71">
        <v>10.0</v>
      </c>
      <c r="CK49" s="71">
        <v>7.0</v>
      </c>
      <c r="CL49" s="71">
        <v>2.0</v>
      </c>
      <c r="CM49" s="71">
        <v>2.0</v>
      </c>
      <c r="CN49" s="60">
        <f t="shared" ref="CN49:CO49" si="461">SUM(BZ49,CB49,CD49,CF49,CH49,CJ49,CL49)</f>
        <v>587</v>
      </c>
      <c r="CO49" s="60">
        <f t="shared" si="461"/>
        <v>550</v>
      </c>
      <c r="CP49" s="60">
        <f t="shared" si="246"/>
        <v>1137</v>
      </c>
      <c r="CQ49" s="60">
        <f t="shared" ref="CQ49:CR49" si="462">SUM(Z49,AO49,AZ49,BW49)</f>
        <v>587</v>
      </c>
      <c r="CR49" s="60">
        <f t="shared" si="462"/>
        <v>550</v>
      </c>
      <c r="CS49" s="60">
        <f t="shared" si="248"/>
        <v>1137</v>
      </c>
      <c r="CT49" s="71">
        <v>177.0</v>
      </c>
      <c r="CU49" s="71">
        <v>139.0</v>
      </c>
      <c r="CV49" s="60">
        <f t="shared" si="249"/>
        <v>316</v>
      </c>
      <c r="CW49" s="71">
        <v>13.0</v>
      </c>
      <c r="CX49" s="71">
        <v>13.0</v>
      </c>
      <c r="CY49" s="60">
        <f t="shared" si="250"/>
        <v>26</v>
      </c>
      <c r="CZ49" s="71">
        <v>4.0</v>
      </c>
      <c r="DA49" s="71">
        <v>6.0</v>
      </c>
      <c r="DB49" s="60">
        <f t="shared" si="251"/>
        <v>10</v>
      </c>
      <c r="DC49" s="71">
        <v>2.0</v>
      </c>
      <c r="DD49" s="71">
        <v>0.0</v>
      </c>
      <c r="DE49" s="60">
        <f t="shared" si="252"/>
        <v>2</v>
      </c>
      <c r="DF49" s="71">
        <v>391.0</v>
      </c>
      <c r="DG49" s="71">
        <v>392.0</v>
      </c>
      <c r="DH49" s="60">
        <f t="shared" si="253"/>
        <v>783</v>
      </c>
      <c r="DI49" s="71">
        <v>0.0</v>
      </c>
      <c r="DJ49" s="71">
        <v>0.0</v>
      </c>
      <c r="DK49" s="60">
        <f t="shared" si="254"/>
        <v>0</v>
      </c>
      <c r="DL49" s="60">
        <f t="shared" ref="DL49:DM49" si="463">SUM(CT49+CW49+CZ49+DC49+DF49+DI49)</f>
        <v>587</v>
      </c>
      <c r="DM49" s="60">
        <f t="shared" si="463"/>
        <v>550</v>
      </c>
      <c r="DN49" s="60">
        <f t="shared" si="256"/>
        <v>1137</v>
      </c>
      <c r="DO49" s="86"/>
      <c r="DP49" s="60">
        <f t="shared" ref="DP49:DQ49" si="464">SUM(CQ49-DL49)</f>
        <v>0</v>
      </c>
      <c r="DQ49" s="60">
        <f t="shared" si="464"/>
        <v>0</v>
      </c>
      <c r="DR49" s="60">
        <f t="shared" si="45"/>
        <v>1137</v>
      </c>
      <c r="DS49" s="60">
        <f t="shared" si="46"/>
        <v>1137</v>
      </c>
      <c r="DT49" s="60">
        <f t="shared" si="47"/>
        <v>0</v>
      </c>
      <c r="DU49" s="60">
        <f t="shared" si="48"/>
        <v>0</v>
      </c>
      <c r="DV49" s="60">
        <f t="shared" ref="DV49:DW49" si="465">SUM(CN49-CQ49)</f>
        <v>0</v>
      </c>
      <c r="DW49" s="60">
        <f t="shared" si="465"/>
        <v>0</v>
      </c>
      <c r="DX49" s="72" t="s">
        <v>73</v>
      </c>
      <c r="DY49" s="87"/>
    </row>
    <row r="50" ht="21.0" customHeight="1">
      <c r="A50" s="66">
        <v>47.0</v>
      </c>
      <c r="B50" s="67">
        <v>2371.0</v>
      </c>
      <c r="C50" s="68" t="s">
        <v>123</v>
      </c>
      <c r="D50" s="66" t="s">
        <v>68</v>
      </c>
      <c r="E50" s="54" t="s">
        <v>69</v>
      </c>
      <c r="F50" s="71">
        <v>1.0</v>
      </c>
      <c r="G50" s="71">
        <v>24.0</v>
      </c>
      <c r="H50" s="71">
        <v>18.0</v>
      </c>
      <c r="I50" s="60">
        <f t="shared" si="223"/>
        <v>42</v>
      </c>
      <c r="J50" s="71">
        <v>1.0</v>
      </c>
      <c r="K50" s="71">
        <v>34.0</v>
      </c>
      <c r="L50" s="71">
        <v>12.0</v>
      </c>
      <c r="M50" s="60">
        <f t="shared" si="224"/>
        <v>46</v>
      </c>
      <c r="N50" s="71">
        <v>1.0</v>
      </c>
      <c r="O50" s="71">
        <v>24.0</v>
      </c>
      <c r="P50" s="71">
        <v>22.0</v>
      </c>
      <c r="Q50" s="60">
        <f t="shared" si="225"/>
        <v>46</v>
      </c>
      <c r="R50" s="71">
        <v>1.0</v>
      </c>
      <c r="S50" s="71">
        <v>28.0</v>
      </c>
      <c r="T50" s="71">
        <v>17.0</v>
      </c>
      <c r="U50" s="60">
        <f t="shared" si="226"/>
        <v>45</v>
      </c>
      <c r="V50" s="71">
        <v>1.0</v>
      </c>
      <c r="W50" s="71">
        <v>20.0</v>
      </c>
      <c r="X50" s="71">
        <v>26.0</v>
      </c>
      <c r="Y50" s="60">
        <f t="shared" si="227"/>
        <v>46</v>
      </c>
      <c r="Z50" s="60">
        <f t="shared" ref="Z50:AA50" si="466">SUM(G50,K50,O50,S50,W50)</f>
        <v>130</v>
      </c>
      <c r="AA50" s="60">
        <f t="shared" si="466"/>
        <v>95</v>
      </c>
      <c r="AB50" s="60">
        <f t="shared" si="229"/>
        <v>225</v>
      </c>
      <c r="AC50" s="71">
        <v>1.0</v>
      </c>
      <c r="AD50" s="71">
        <v>22.0</v>
      </c>
      <c r="AE50" s="71">
        <v>18.0</v>
      </c>
      <c r="AF50" s="60">
        <f t="shared" si="230"/>
        <v>40</v>
      </c>
      <c r="AG50" s="71">
        <v>1.0</v>
      </c>
      <c r="AH50" s="71">
        <v>27.0</v>
      </c>
      <c r="AI50" s="71">
        <v>13.0</v>
      </c>
      <c r="AJ50" s="60">
        <f t="shared" si="231"/>
        <v>40</v>
      </c>
      <c r="AK50" s="71">
        <v>1.0</v>
      </c>
      <c r="AL50" s="71">
        <v>24.0</v>
      </c>
      <c r="AM50" s="71">
        <v>16.0</v>
      </c>
      <c r="AN50" s="60">
        <f t="shared" si="232"/>
        <v>40</v>
      </c>
      <c r="AO50" s="60">
        <f t="shared" ref="AO50:AP50" si="467">SUM(AD50,AH50,AL50)</f>
        <v>73</v>
      </c>
      <c r="AP50" s="60">
        <f t="shared" si="467"/>
        <v>47</v>
      </c>
      <c r="AQ50" s="60">
        <f t="shared" si="234"/>
        <v>120</v>
      </c>
      <c r="AR50" s="71">
        <v>1.0</v>
      </c>
      <c r="AS50" s="71">
        <v>26.0</v>
      </c>
      <c r="AT50" s="71">
        <v>12.0</v>
      </c>
      <c r="AU50" s="60">
        <f t="shared" si="235"/>
        <v>38</v>
      </c>
      <c r="AV50" s="71">
        <v>0.0</v>
      </c>
      <c r="AW50" s="71">
        <v>0.0</v>
      </c>
      <c r="AX50" s="71">
        <v>0.0</v>
      </c>
      <c r="AY50" s="60">
        <f t="shared" si="236"/>
        <v>0</v>
      </c>
      <c r="AZ50" s="60">
        <f t="shared" ref="AZ50:BA50" si="468">SUM(AS50,AW50)</f>
        <v>26</v>
      </c>
      <c r="BA50" s="60">
        <f t="shared" si="468"/>
        <v>12</v>
      </c>
      <c r="BB50" s="60">
        <f t="shared" si="238"/>
        <v>38</v>
      </c>
      <c r="BC50" s="71">
        <v>0.0</v>
      </c>
      <c r="BD50" s="71">
        <v>0.0</v>
      </c>
      <c r="BE50" s="71">
        <v>0.0</v>
      </c>
      <c r="BF50" s="71">
        <v>0.0</v>
      </c>
      <c r="BG50" s="71">
        <v>0.0</v>
      </c>
      <c r="BH50" s="71">
        <v>0.0</v>
      </c>
      <c r="BI50" s="60">
        <f t="shared" si="239"/>
        <v>0</v>
      </c>
      <c r="BJ50" s="71">
        <v>0.0</v>
      </c>
      <c r="BK50" s="71">
        <v>0.0</v>
      </c>
      <c r="BL50" s="60">
        <f t="shared" si="240"/>
        <v>0</v>
      </c>
      <c r="BM50" s="71">
        <v>0.0</v>
      </c>
      <c r="BN50" s="71">
        <v>0.0</v>
      </c>
      <c r="BO50" s="71">
        <v>0.0</v>
      </c>
      <c r="BP50" s="71">
        <v>0.0</v>
      </c>
      <c r="BQ50" s="71">
        <v>0.0</v>
      </c>
      <c r="BR50" s="71">
        <v>0.0</v>
      </c>
      <c r="BS50" s="60">
        <f t="shared" si="241"/>
        <v>0</v>
      </c>
      <c r="BT50" s="71">
        <v>0.0</v>
      </c>
      <c r="BU50" s="71">
        <v>0.0</v>
      </c>
      <c r="BV50" s="60">
        <f t="shared" si="242"/>
        <v>0</v>
      </c>
      <c r="BW50" s="60">
        <f t="shared" ref="BW50:BX50" si="469">SUM(BJ50+BT50)</f>
        <v>0</v>
      </c>
      <c r="BX50" s="60">
        <f t="shared" si="469"/>
        <v>0</v>
      </c>
      <c r="BY50" s="60">
        <f t="shared" si="244"/>
        <v>0</v>
      </c>
      <c r="BZ50" s="71">
        <v>107.0</v>
      </c>
      <c r="CA50" s="71">
        <v>80.0</v>
      </c>
      <c r="CB50" s="71">
        <v>54.0</v>
      </c>
      <c r="CC50" s="71">
        <v>30.0</v>
      </c>
      <c r="CD50" s="71">
        <v>13.0</v>
      </c>
      <c r="CE50" s="71">
        <v>8.0</v>
      </c>
      <c r="CF50" s="71">
        <v>0.0</v>
      </c>
      <c r="CG50" s="71">
        <v>0.0</v>
      </c>
      <c r="CH50" s="71">
        <v>53.0</v>
      </c>
      <c r="CI50" s="71">
        <v>35.0</v>
      </c>
      <c r="CJ50" s="71">
        <v>2.0</v>
      </c>
      <c r="CK50" s="71">
        <v>1.0</v>
      </c>
      <c r="CL50" s="71">
        <v>0.0</v>
      </c>
      <c r="CM50" s="71">
        <v>0.0</v>
      </c>
      <c r="CN50" s="60">
        <f t="shared" ref="CN50:CO50" si="470">SUM(BZ50,CB50,CD50,CF50,CH50,CJ50,CL50)</f>
        <v>229</v>
      </c>
      <c r="CO50" s="60">
        <f t="shared" si="470"/>
        <v>154</v>
      </c>
      <c r="CP50" s="60">
        <f t="shared" si="246"/>
        <v>383</v>
      </c>
      <c r="CQ50" s="60">
        <f t="shared" ref="CQ50:CR50" si="471">SUM(Z50,AO50,AZ50,BW50)</f>
        <v>229</v>
      </c>
      <c r="CR50" s="60">
        <f t="shared" si="471"/>
        <v>154</v>
      </c>
      <c r="CS50" s="60">
        <f t="shared" si="248"/>
        <v>383</v>
      </c>
      <c r="CT50" s="71">
        <v>28.0</v>
      </c>
      <c r="CU50" s="71">
        <v>11.0</v>
      </c>
      <c r="CV50" s="60">
        <f t="shared" si="249"/>
        <v>39</v>
      </c>
      <c r="CW50" s="71">
        <v>13.0</v>
      </c>
      <c r="CX50" s="71">
        <v>15.0</v>
      </c>
      <c r="CY50" s="60">
        <f t="shared" si="250"/>
        <v>28</v>
      </c>
      <c r="CZ50" s="71">
        <v>111.0</v>
      </c>
      <c r="DA50" s="71">
        <v>68.0</v>
      </c>
      <c r="DB50" s="60">
        <f t="shared" si="251"/>
        <v>179</v>
      </c>
      <c r="DC50" s="71">
        <v>14.0</v>
      </c>
      <c r="DD50" s="71">
        <v>22.0</v>
      </c>
      <c r="DE50" s="60">
        <f t="shared" si="252"/>
        <v>36</v>
      </c>
      <c r="DF50" s="71">
        <v>63.0</v>
      </c>
      <c r="DG50" s="71">
        <v>38.0</v>
      </c>
      <c r="DH50" s="60">
        <f t="shared" si="253"/>
        <v>101</v>
      </c>
      <c r="DI50" s="71">
        <v>0.0</v>
      </c>
      <c r="DJ50" s="71">
        <v>0.0</v>
      </c>
      <c r="DK50" s="60">
        <f t="shared" si="254"/>
        <v>0</v>
      </c>
      <c r="DL50" s="60">
        <f t="shared" ref="DL50:DM50" si="472">SUM(CT50+CW50+CZ50+DC50+DF50+DI50)</f>
        <v>229</v>
      </c>
      <c r="DM50" s="60">
        <f t="shared" si="472"/>
        <v>154</v>
      </c>
      <c r="DN50" s="60">
        <f t="shared" si="256"/>
        <v>383</v>
      </c>
      <c r="DO50" s="86"/>
      <c r="DP50" s="60">
        <f t="shared" ref="DP50:DQ50" si="473">SUM(CQ50-DL50)</f>
        <v>0</v>
      </c>
      <c r="DQ50" s="60">
        <f t="shared" si="473"/>
        <v>0</v>
      </c>
      <c r="DR50" s="60">
        <f t="shared" si="45"/>
        <v>383</v>
      </c>
      <c r="DS50" s="60">
        <f t="shared" si="46"/>
        <v>383</v>
      </c>
      <c r="DT50" s="60">
        <f t="shared" si="47"/>
        <v>0</v>
      </c>
      <c r="DU50" s="60">
        <f t="shared" si="48"/>
        <v>0</v>
      </c>
      <c r="DV50" s="60">
        <f t="shared" ref="DV50:DW50" si="474">SUM(CN50-CQ50)</f>
        <v>0</v>
      </c>
      <c r="DW50" s="60">
        <f t="shared" si="474"/>
        <v>0</v>
      </c>
      <c r="DX50" s="72" t="s">
        <v>73</v>
      </c>
      <c r="DY50" s="73"/>
    </row>
    <row r="51" ht="15.75" customHeight="1">
      <c r="A51" s="113" t="s">
        <v>50</v>
      </c>
      <c r="B51" s="114"/>
      <c r="C51" s="114"/>
      <c r="D51" s="114"/>
      <c r="E51" s="115"/>
      <c r="F51" s="94">
        <f t="shared" ref="F51:DW51" si="475">SUM(F4:F50)</f>
        <v>87</v>
      </c>
      <c r="G51" s="94">
        <f t="shared" si="475"/>
        <v>2141</v>
      </c>
      <c r="H51" s="94">
        <f t="shared" si="475"/>
        <v>1801</v>
      </c>
      <c r="I51" s="94">
        <f t="shared" si="475"/>
        <v>3942</v>
      </c>
      <c r="J51" s="94">
        <f t="shared" si="475"/>
        <v>89</v>
      </c>
      <c r="K51" s="94">
        <f t="shared" si="475"/>
        <v>2274</v>
      </c>
      <c r="L51" s="94">
        <f t="shared" si="475"/>
        <v>1791</v>
      </c>
      <c r="M51" s="94">
        <f t="shared" si="475"/>
        <v>4065</v>
      </c>
      <c r="N51" s="94">
        <f t="shared" si="475"/>
        <v>88</v>
      </c>
      <c r="O51" s="94">
        <f t="shared" si="475"/>
        <v>2261</v>
      </c>
      <c r="P51" s="94">
        <f t="shared" si="475"/>
        <v>1771</v>
      </c>
      <c r="Q51" s="94">
        <f t="shared" si="475"/>
        <v>4032</v>
      </c>
      <c r="R51" s="94">
        <f t="shared" si="475"/>
        <v>88</v>
      </c>
      <c r="S51" s="94">
        <f t="shared" si="475"/>
        <v>2145</v>
      </c>
      <c r="T51" s="94">
        <f t="shared" si="475"/>
        <v>1736</v>
      </c>
      <c r="U51" s="94">
        <f t="shared" si="475"/>
        <v>3881</v>
      </c>
      <c r="V51" s="94">
        <f t="shared" si="475"/>
        <v>88</v>
      </c>
      <c r="W51" s="94">
        <f t="shared" si="475"/>
        <v>2256</v>
      </c>
      <c r="X51" s="94">
        <f t="shared" si="475"/>
        <v>1703</v>
      </c>
      <c r="Y51" s="94">
        <f t="shared" si="475"/>
        <v>3959</v>
      </c>
      <c r="Z51" s="94">
        <f t="shared" si="475"/>
        <v>11077</v>
      </c>
      <c r="AA51" s="94">
        <f t="shared" si="475"/>
        <v>8802</v>
      </c>
      <c r="AB51" s="94">
        <f t="shared" si="475"/>
        <v>19879</v>
      </c>
      <c r="AC51" s="94">
        <f t="shared" si="475"/>
        <v>90</v>
      </c>
      <c r="AD51" s="94">
        <f t="shared" si="475"/>
        <v>2263</v>
      </c>
      <c r="AE51" s="94">
        <f t="shared" si="475"/>
        <v>1719</v>
      </c>
      <c r="AF51" s="94">
        <f t="shared" si="475"/>
        <v>3982</v>
      </c>
      <c r="AG51" s="94">
        <f t="shared" si="475"/>
        <v>87</v>
      </c>
      <c r="AH51" s="94">
        <f t="shared" si="475"/>
        <v>2244</v>
      </c>
      <c r="AI51" s="94">
        <f t="shared" si="475"/>
        <v>1616</v>
      </c>
      <c r="AJ51" s="94">
        <f t="shared" si="475"/>
        <v>3860</v>
      </c>
      <c r="AK51" s="94">
        <f t="shared" si="475"/>
        <v>87</v>
      </c>
      <c r="AL51" s="94">
        <f t="shared" si="475"/>
        <v>2123</v>
      </c>
      <c r="AM51" s="94">
        <f t="shared" si="475"/>
        <v>1610</v>
      </c>
      <c r="AN51" s="94">
        <f t="shared" si="475"/>
        <v>3733</v>
      </c>
      <c r="AO51" s="94">
        <f t="shared" si="475"/>
        <v>6630</v>
      </c>
      <c r="AP51" s="94">
        <f t="shared" si="475"/>
        <v>4945</v>
      </c>
      <c r="AQ51" s="94">
        <f t="shared" si="475"/>
        <v>11575</v>
      </c>
      <c r="AR51" s="94">
        <f t="shared" si="475"/>
        <v>85</v>
      </c>
      <c r="AS51" s="94">
        <f t="shared" si="475"/>
        <v>2032</v>
      </c>
      <c r="AT51" s="94">
        <f t="shared" si="475"/>
        <v>1546</v>
      </c>
      <c r="AU51" s="94">
        <f t="shared" si="475"/>
        <v>3578</v>
      </c>
      <c r="AV51" s="94">
        <f t="shared" si="475"/>
        <v>84</v>
      </c>
      <c r="AW51" s="94">
        <f t="shared" si="475"/>
        <v>2031</v>
      </c>
      <c r="AX51" s="94">
        <f t="shared" si="475"/>
        <v>1400</v>
      </c>
      <c r="AY51" s="94">
        <f t="shared" si="475"/>
        <v>3431</v>
      </c>
      <c r="AZ51" s="94">
        <f t="shared" si="475"/>
        <v>4063</v>
      </c>
      <c r="BA51" s="94">
        <f t="shared" si="475"/>
        <v>2946</v>
      </c>
      <c r="BB51" s="94">
        <f t="shared" si="475"/>
        <v>7009</v>
      </c>
      <c r="BC51" s="94">
        <f t="shared" si="475"/>
        <v>47</v>
      </c>
      <c r="BD51" s="94">
        <f t="shared" si="475"/>
        <v>1800</v>
      </c>
      <c r="BE51" s="94">
        <f t="shared" si="475"/>
        <v>21</v>
      </c>
      <c r="BF51" s="94">
        <f t="shared" si="475"/>
        <v>786</v>
      </c>
      <c r="BG51" s="94">
        <f t="shared" si="475"/>
        <v>11</v>
      </c>
      <c r="BH51" s="94">
        <f t="shared" si="475"/>
        <v>420</v>
      </c>
      <c r="BI51" s="94">
        <f t="shared" si="475"/>
        <v>3006</v>
      </c>
      <c r="BJ51" s="94">
        <f t="shared" si="475"/>
        <v>1715</v>
      </c>
      <c r="BK51" s="94">
        <f t="shared" si="475"/>
        <v>1291</v>
      </c>
      <c r="BL51" s="94">
        <f t="shared" si="475"/>
        <v>3006</v>
      </c>
      <c r="BM51" s="94">
        <f t="shared" si="475"/>
        <v>48</v>
      </c>
      <c r="BN51" s="94">
        <f t="shared" si="475"/>
        <v>1677</v>
      </c>
      <c r="BO51" s="94">
        <f t="shared" si="475"/>
        <v>21</v>
      </c>
      <c r="BP51" s="94">
        <f t="shared" si="475"/>
        <v>700</v>
      </c>
      <c r="BQ51" s="94">
        <f t="shared" si="475"/>
        <v>11</v>
      </c>
      <c r="BR51" s="94">
        <f t="shared" si="475"/>
        <v>357</v>
      </c>
      <c r="BS51" s="94">
        <f t="shared" si="475"/>
        <v>2734</v>
      </c>
      <c r="BT51" s="94">
        <f t="shared" si="475"/>
        <v>1529</v>
      </c>
      <c r="BU51" s="94">
        <f t="shared" si="475"/>
        <v>1205</v>
      </c>
      <c r="BV51" s="94">
        <f t="shared" si="475"/>
        <v>2734</v>
      </c>
      <c r="BW51" s="94">
        <f t="shared" si="475"/>
        <v>3244</v>
      </c>
      <c r="BX51" s="94">
        <f t="shared" si="475"/>
        <v>2496</v>
      </c>
      <c r="BY51" s="94">
        <f t="shared" si="475"/>
        <v>5740</v>
      </c>
      <c r="BZ51" s="94">
        <f t="shared" si="475"/>
        <v>12189</v>
      </c>
      <c r="CA51" s="94">
        <f t="shared" si="475"/>
        <v>9895</v>
      </c>
      <c r="CB51" s="94">
        <f t="shared" si="475"/>
        <v>4491</v>
      </c>
      <c r="CC51" s="94">
        <f t="shared" si="475"/>
        <v>3317</v>
      </c>
      <c r="CD51" s="94">
        <f t="shared" si="475"/>
        <v>1744</v>
      </c>
      <c r="CE51" s="94">
        <f t="shared" si="475"/>
        <v>1349</v>
      </c>
      <c r="CF51" s="94">
        <f t="shared" si="475"/>
        <v>72</v>
      </c>
      <c r="CG51" s="94">
        <f t="shared" si="475"/>
        <v>41</v>
      </c>
      <c r="CH51" s="94">
        <f t="shared" si="475"/>
        <v>5247</v>
      </c>
      <c r="CI51" s="94">
        <f t="shared" si="475"/>
        <v>3742</v>
      </c>
      <c r="CJ51" s="94">
        <f t="shared" si="475"/>
        <v>1057</v>
      </c>
      <c r="CK51" s="94">
        <f t="shared" si="475"/>
        <v>656</v>
      </c>
      <c r="CL51" s="94">
        <f t="shared" si="475"/>
        <v>214</v>
      </c>
      <c r="CM51" s="94">
        <f t="shared" si="475"/>
        <v>189</v>
      </c>
      <c r="CN51" s="94">
        <f t="shared" si="475"/>
        <v>25014</v>
      </c>
      <c r="CO51" s="94">
        <f t="shared" si="475"/>
        <v>19189</v>
      </c>
      <c r="CP51" s="94">
        <f t="shared" si="475"/>
        <v>44203</v>
      </c>
      <c r="CQ51" s="94">
        <f t="shared" si="475"/>
        <v>25014</v>
      </c>
      <c r="CR51" s="94">
        <f t="shared" si="475"/>
        <v>19189</v>
      </c>
      <c r="CS51" s="94">
        <f t="shared" si="475"/>
        <v>44203</v>
      </c>
      <c r="CT51" s="94">
        <f t="shared" si="475"/>
        <v>10159</v>
      </c>
      <c r="CU51" s="94">
        <f t="shared" si="475"/>
        <v>8308</v>
      </c>
      <c r="CV51" s="94">
        <f t="shared" si="475"/>
        <v>18467</v>
      </c>
      <c r="CW51" s="94">
        <f t="shared" si="475"/>
        <v>1979</v>
      </c>
      <c r="CX51" s="94">
        <f t="shared" si="475"/>
        <v>1715</v>
      </c>
      <c r="CY51" s="94">
        <f t="shared" si="475"/>
        <v>3694</v>
      </c>
      <c r="CZ51" s="94">
        <f t="shared" si="475"/>
        <v>2375</v>
      </c>
      <c r="DA51" s="94">
        <f t="shared" si="475"/>
        <v>1653</v>
      </c>
      <c r="DB51" s="94">
        <f t="shared" si="475"/>
        <v>4028</v>
      </c>
      <c r="DC51" s="94">
        <f t="shared" si="475"/>
        <v>764</v>
      </c>
      <c r="DD51" s="94">
        <f t="shared" si="475"/>
        <v>580</v>
      </c>
      <c r="DE51" s="94">
        <f t="shared" si="475"/>
        <v>1344</v>
      </c>
      <c r="DF51" s="94">
        <f t="shared" si="475"/>
        <v>8247</v>
      </c>
      <c r="DG51" s="94">
        <f t="shared" si="475"/>
        <v>5752</v>
      </c>
      <c r="DH51" s="94">
        <f t="shared" si="475"/>
        <v>13999</v>
      </c>
      <c r="DI51" s="94">
        <f t="shared" si="475"/>
        <v>1490</v>
      </c>
      <c r="DJ51" s="94">
        <f t="shared" si="475"/>
        <v>1181</v>
      </c>
      <c r="DK51" s="94">
        <f t="shared" si="475"/>
        <v>2671</v>
      </c>
      <c r="DL51" s="94">
        <f t="shared" si="475"/>
        <v>25014</v>
      </c>
      <c r="DM51" s="94">
        <f t="shared" si="475"/>
        <v>19189</v>
      </c>
      <c r="DN51" s="94">
        <f t="shared" si="475"/>
        <v>44203</v>
      </c>
      <c r="DO51" s="105">
        <f t="shared" si="475"/>
        <v>0</v>
      </c>
      <c r="DP51" s="116">
        <f t="shared" si="475"/>
        <v>0</v>
      </c>
      <c r="DQ51" s="116">
        <f t="shared" si="475"/>
        <v>0</v>
      </c>
      <c r="DR51" s="105">
        <f t="shared" si="475"/>
        <v>44203</v>
      </c>
      <c r="DS51" s="105">
        <f t="shared" si="475"/>
        <v>44203</v>
      </c>
      <c r="DT51" s="105">
        <f t="shared" si="475"/>
        <v>0</v>
      </c>
      <c r="DU51" s="105">
        <f t="shared" si="475"/>
        <v>0</v>
      </c>
      <c r="DV51" s="116">
        <f t="shared" si="475"/>
        <v>0</v>
      </c>
      <c r="DW51" s="116">
        <f t="shared" si="475"/>
        <v>-1</v>
      </c>
      <c r="DX51" s="117"/>
      <c r="DY51" s="118"/>
    </row>
    <row r="52" ht="15.75" customHeight="1">
      <c r="CP52" s="3"/>
      <c r="DX52" s="4"/>
      <c r="DY52" s="5"/>
    </row>
    <row r="53" ht="15.75" customHeight="1">
      <c r="CP53" s="3"/>
      <c r="DX53" s="4"/>
      <c r="DY53" s="5"/>
    </row>
    <row r="54" ht="15.75" customHeight="1">
      <c r="CP54" s="3"/>
      <c r="DX54" s="4"/>
      <c r="DY54" s="5"/>
    </row>
    <row r="55" ht="15.75" customHeight="1">
      <c r="CP55" s="3"/>
      <c r="DX55" s="4"/>
      <c r="DY55" s="5"/>
    </row>
    <row r="56" ht="15.75" customHeight="1">
      <c r="CP56" s="3"/>
      <c r="DX56" s="4"/>
      <c r="DY56" s="5"/>
    </row>
    <row r="57" ht="15.75" customHeight="1">
      <c r="CP57" s="3"/>
      <c r="DX57" s="4"/>
      <c r="DY57" s="5"/>
    </row>
    <row r="58" ht="15.75" customHeight="1">
      <c r="CP58" s="3"/>
      <c r="DX58" s="4"/>
      <c r="DY58" s="5"/>
    </row>
    <row r="59" ht="15.75" customHeight="1">
      <c r="CP59" s="3"/>
      <c r="DX59" s="4"/>
      <c r="DY59" s="5"/>
    </row>
    <row r="60" ht="15.75" customHeight="1">
      <c r="CP60" s="3"/>
      <c r="DX60" s="4"/>
      <c r="DY60" s="5"/>
    </row>
    <row r="61" ht="15.75" customHeight="1">
      <c r="CP61" s="3"/>
      <c r="DX61" s="4"/>
      <c r="DY61" s="5"/>
    </row>
    <row r="62" ht="15.75" customHeight="1">
      <c r="CP62" s="3"/>
      <c r="DX62" s="4"/>
      <c r="DY62" s="5"/>
    </row>
    <row r="63" ht="15.75" customHeight="1">
      <c r="CP63" s="3"/>
      <c r="DX63" s="4"/>
      <c r="DY63" s="5"/>
    </row>
    <row r="64" ht="15.75" customHeight="1">
      <c r="CP64" s="3"/>
      <c r="DX64" s="4"/>
      <c r="DY64" s="5"/>
    </row>
    <row r="65" ht="15.75" customHeight="1">
      <c r="CP65" s="3"/>
      <c r="DX65" s="4"/>
      <c r="DY65" s="5"/>
    </row>
    <row r="66" ht="15.75" customHeight="1">
      <c r="CP66" s="3"/>
      <c r="DX66" s="4"/>
      <c r="DY66" s="5"/>
    </row>
    <row r="67" ht="15.75" customHeight="1">
      <c r="CP67" s="3"/>
      <c r="DX67" s="4"/>
      <c r="DY67" s="5"/>
    </row>
    <row r="68" ht="15.75" customHeight="1">
      <c r="CP68" s="3"/>
      <c r="DX68" s="4"/>
      <c r="DY68" s="5"/>
    </row>
    <row r="69" ht="15.75" customHeight="1">
      <c r="CP69" s="3"/>
      <c r="DX69" s="4"/>
      <c r="DY69" s="5"/>
    </row>
    <row r="70" ht="15.75" customHeight="1">
      <c r="CP70" s="3"/>
      <c r="DX70" s="4"/>
      <c r="DY70" s="5"/>
    </row>
    <row r="71" ht="15.75" customHeight="1">
      <c r="CP71" s="3"/>
      <c r="DX71" s="4"/>
      <c r="DY71" s="5"/>
    </row>
    <row r="72" ht="15.75" customHeight="1">
      <c r="CP72" s="3"/>
      <c r="DX72" s="4"/>
      <c r="DY72" s="5"/>
    </row>
    <row r="73" ht="15.75" customHeight="1">
      <c r="CP73" s="3"/>
      <c r="DX73" s="4"/>
      <c r="DY73" s="5"/>
    </row>
    <row r="74" ht="15.75" customHeight="1">
      <c r="CP74" s="3"/>
      <c r="DX74" s="4"/>
      <c r="DY74" s="5"/>
    </row>
    <row r="75" ht="15.75" customHeight="1">
      <c r="CP75" s="3"/>
      <c r="DX75" s="4"/>
      <c r="DY75" s="5"/>
    </row>
    <row r="76" ht="15.75" customHeight="1">
      <c r="CP76" s="3"/>
      <c r="DX76" s="4"/>
      <c r="DY76" s="5"/>
    </row>
    <row r="77" ht="15.75" customHeight="1">
      <c r="CP77" s="3"/>
      <c r="DX77" s="4"/>
      <c r="DY77" s="5"/>
    </row>
    <row r="78" ht="15.75" customHeight="1">
      <c r="CP78" s="3"/>
      <c r="DX78" s="4"/>
      <c r="DY78" s="5"/>
    </row>
    <row r="79" ht="15.75" customHeight="1">
      <c r="CP79" s="3"/>
      <c r="DX79" s="4"/>
      <c r="DY79" s="5"/>
    </row>
    <row r="80" ht="15.75" customHeight="1">
      <c r="CP80" s="3"/>
      <c r="DX80" s="4"/>
      <c r="DY80" s="5"/>
    </row>
    <row r="81" ht="15.75" customHeight="1">
      <c r="CP81" s="3"/>
      <c r="DX81" s="4"/>
      <c r="DY81" s="5"/>
    </row>
    <row r="82" ht="15.75" customHeight="1">
      <c r="CP82" s="3"/>
      <c r="DX82" s="4"/>
      <c r="DY82" s="5"/>
    </row>
    <row r="83" ht="15.75" customHeight="1">
      <c r="CP83" s="3"/>
      <c r="DX83" s="4"/>
      <c r="DY83" s="5"/>
    </row>
    <row r="84" ht="15.75" customHeight="1">
      <c r="CP84" s="3"/>
      <c r="DX84" s="4"/>
      <c r="DY84" s="5"/>
    </row>
    <row r="85" ht="15.75" customHeight="1">
      <c r="CP85" s="3"/>
      <c r="DX85" s="4"/>
      <c r="DY85" s="5"/>
    </row>
    <row r="86" ht="15.75" customHeight="1">
      <c r="CP86" s="3"/>
      <c r="DX86" s="4"/>
      <c r="DY86" s="5"/>
    </row>
    <row r="87" ht="15.75" customHeight="1">
      <c r="CP87" s="3"/>
      <c r="DX87" s="4"/>
      <c r="DY87" s="5"/>
    </row>
    <row r="88" ht="15.75" customHeight="1">
      <c r="CP88" s="3"/>
      <c r="DX88" s="4"/>
      <c r="DY88" s="5"/>
    </row>
    <row r="89" ht="15.75" customHeight="1">
      <c r="CP89" s="3"/>
      <c r="DX89" s="4"/>
      <c r="DY89" s="5"/>
    </row>
    <row r="90" ht="15.75" customHeight="1">
      <c r="CP90" s="3"/>
      <c r="DX90" s="4"/>
      <c r="DY90" s="5"/>
    </row>
    <row r="91" ht="15.75" customHeight="1">
      <c r="CP91" s="3"/>
      <c r="DX91" s="4"/>
      <c r="DY91" s="5"/>
    </row>
    <row r="92" ht="15.75" customHeight="1">
      <c r="CP92" s="3"/>
      <c r="DX92" s="4"/>
      <c r="DY92" s="5"/>
    </row>
    <row r="93" ht="15.75" customHeight="1">
      <c r="CP93" s="3"/>
      <c r="DX93" s="4"/>
      <c r="DY93" s="5"/>
    </row>
    <row r="94" ht="15.75" customHeight="1">
      <c r="CP94" s="3"/>
      <c r="DX94" s="4"/>
      <c r="DY94" s="5"/>
    </row>
    <row r="95" ht="15.75" customHeight="1">
      <c r="CP95" s="3"/>
      <c r="DX95" s="4"/>
      <c r="DY95" s="5"/>
    </row>
    <row r="96" ht="15.75" customHeight="1">
      <c r="CP96" s="3"/>
      <c r="DX96" s="4"/>
      <c r="DY96" s="5"/>
    </row>
    <row r="97" ht="15.75" customHeight="1">
      <c r="CP97" s="3"/>
      <c r="DX97" s="4"/>
      <c r="DY97" s="5"/>
    </row>
    <row r="98" ht="15.75" customHeight="1">
      <c r="CP98" s="3"/>
      <c r="DX98" s="4"/>
      <c r="DY98" s="5"/>
    </row>
    <row r="99" ht="15.75" customHeight="1">
      <c r="CP99" s="3"/>
      <c r="DX99" s="4"/>
      <c r="DY99" s="5"/>
    </row>
    <row r="100" ht="15.75" customHeight="1">
      <c r="CP100" s="3"/>
      <c r="DX100" s="4"/>
      <c r="DY100" s="5"/>
    </row>
    <row r="101" ht="15.75" customHeight="1">
      <c r="CP101" s="3"/>
      <c r="DX101" s="4"/>
      <c r="DY101" s="5"/>
    </row>
    <row r="102" ht="15.75" customHeight="1">
      <c r="CP102" s="3"/>
      <c r="DX102" s="4"/>
      <c r="DY102" s="5"/>
    </row>
    <row r="103" ht="15.75" customHeight="1">
      <c r="CP103" s="3"/>
      <c r="DX103" s="4"/>
      <c r="DY103" s="5"/>
    </row>
    <row r="104" ht="15.75" customHeight="1">
      <c r="CP104" s="3"/>
      <c r="DX104" s="4"/>
      <c r="DY104" s="5"/>
    </row>
    <row r="105" ht="15.75" customHeight="1">
      <c r="CP105" s="3"/>
      <c r="DX105" s="4"/>
      <c r="DY105" s="5"/>
    </row>
    <row r="106" ht="15.75" customHeight="1">
      <c r="CP106" s="3"/>
      <c r="DX106" s="4"/>
      <c r="DY106" s="5"/>
    </row>
    <row r="107" ht="15.75" customHeight="1">
      <c r="CP107" s="3"/>
      <c r="DX107" s="4"/>
      <c r="DY107" s="5"/>
    </row>
    <row r="108" ht="15.75" customHeight="1">
      <c r="CP108" s="3"/>
      <c r="DX108" s="4"/>
      <c r="DY108" s="5"/>
    </row>
    <row r="109" ht="15.75" customHeight="1">
      <c r="CP109" s="3"/>
      <c r="DX109" s="4"/>
      <c r="DY109" s="5"/>
    </row>
    <row r="110" ht="15.75" customHeight="1">
      <c r="CP110" s="3"/>
      <c r="DX110" s="4"/>
      <c r="DY110" s="5"/>
    </row>
    <row r="111" ht="15.75" customHeight="1">
      <c r="CP111" s="3"/>
      <c r="DX111" s="4"/>
      <c r="DY111" s="5"/>
    </row>
    <row r="112" ht="15.75" customHeight="1">
      <c r="CP112" s="3"/>
      <c r="DX112" s="4"/>
      <c r="DY112" s="5"/>
    </row>
    <row r="113" ht="15.75" customHeight="1">
      <c r="CP113" s="3"/>
      <c r="DX113" s="4"/>
      <c r="DY113" s="5"/>
    </row>
    <row r="114" ht="15.75" customHeight="1">
      <c r="CP114" s="3"/>
      <c r="DX114" s="4"/>
      <c r="DY114" s="5"/>
    </row>
    <row r="115" ht="15.75" customHeight="1">
      <c r="CP115" s="3"/>
      <c r="DX115" s="4"/>
      <c r="DY115" s="5"/>
    </row>
    <row r="116" ht="15.75" customHeight="1">
      <c r="CP116" s="3"/>
      <c r="DX116" s="4"/>
      <c r="DY116" s="5"/>
    </row>
    <row r="117" ht="15.75" customHeight="1">
      <c r="CP117" s="3"/>
      <c r="DX117" s="4"/>
      <c r="DY117" s="5"/>
    </row>
    <row r="118" ht="15.75" customHeight="1">
      <c r="CP118" s="3"/>
      <c r="DX118" s="4"/>
      <c r="DY118" s="5"/>
    </row>
    <row r="119" ht="15.75" customHeight="1">
      <c r="CP119" s="3"/>
      <c r="DX119" s="4"/>
      <c r="DY119" s="5"/>
    </row>
    <row r="120" ht="15.75" customHeight="1">
      <c r="CP120" s="3"/>
      <c r="DX120" s="4"/>
      <c r="DY120" s="5"/>
    </row>
    <row r="121" ht="15.75" customHeight="1">
      <c r="CP121" s="3"/>
      <c r="DX121" s="4"/>
      <c r="DY121" s="5"/>
    </row>
    <row r="122" ht="15.75" customHeight="1">
      <c r="CP122" s="3"/>
      <c r="DX122" s="4"/>
      <c r="DY122" s="5"/>
    </row>
    <row r="123" ht="15.75" customHeight="1">
      <c r="CP123" s="3"/>
      <c r="DX123" s="4"/>
      <c r="DY123" s="5"/>
    </row>
    <row r="124" ht="15.75" customHeight="1">
      <c r="CP124" s="3"/>
      <c r="DX124" s="4"/>
      <c r="DY124" s="5"/>
    </row>
    <row r="125" ht="15.75" customHeight="1">
      <c r="CP125" s="3"/>
      <c r="DX125" s="4"/>
      <c r="DY125" s="5"/>
    </row>
    <row r="126" ht="15.75" customHeight="1">
      <c r="CP126" s="3"/>
      <c r="DX126" s="4"/>
      <c r="DY126" s="5"/>
    </row>
    <row r="127" ht="15.75" customHeight="1">
      <c r="CP127" s="3"/>
      <c r="DX127" s="4"/>
      <c r="DY127" s="5"/>
    </row>
    <row r="128" ht="15.75" customHeight="1">
      <c r="CP128" s="3"/>
      <c r="DX128" s="4"/>
      <c r="DY128" s="5"/>
    </row>
    <row r="129" ht="15.75" customHeight="1">
      <c r="CP129" s="3"/>
      <c r="DX129" s="4"/>
      <c r="DY129" s="5"/>
    </row>
    <row r="130" ht="15.75" customHeight="1">
      <c r="CP130" s="3"/>
      <c r="DX130" s="4"/>
      <c r="DY130" s="5"/>
    </row>
    <row r="131" ht="15.75" customHeight="1">
      <c r="CP131" s="3"/>
      <c r="DX131" s="4"/>
      <c r="DY131" s="5"/>
    </row>
    <row r="132" ht="15.75" customHeight="1">
      <c r="CP132" s="3"/>
      <c r="DX132" s="4"/>
      <c r="DY132" s="5"/>
    </row>
    <row r="133" ht="15.75" customHeight="1">
      <c r="CP133" s="3"/>
      <c r="DX133" s="4"/>
      <c r="DY133" s="5"/>
    </row>
    <row r="134" ht="15.75" customHeight="1">
      <c r="CP134" s="3"/>
      <c r="DX134" s="4"/>
      <c r="DY134" s="5"/>
    </row>
    <row r="135" ht="15.75" customHeight="1">
      <c r="CP135" s="3"/>
      <c r="DX135" s="4"/>
      <c r="DY135" s="5"/>
    </row>
    <row r="136" ht="15.75" customHeight="1">
      <c r="CP136" s="3"/>
      <c r="DX136" s="4"/>
      <c r="DY136" s="5"/>
    </row>
    <row r="137" ht="15.75" customHeight="1">
      <c r="CP137" s="3"/>
      <c r="DX137" s="4"/>
      <c r="DY137" s="5"/>
    </row>
    <row r="138" ht="15.75" customHeight="1">
      <c r="CP138" s="3"/>
      <c r="DX138" s="4"/>
      <c r="DY138" s="5"/>
    </row>
    <row r="139" ht="15.75" customHeight="1">
      <c r="CP139" s="3"/>
      <c r="DX139" s="4"/>
      <c r="DY139" s="5"/>
    </row>
    <row r="140" ht="15.75" customHeight="1">
      <c r="CP140" s="3"/>
      <c r="DX140" s="4"/>
      <c r="DY140" s="5"/>
    </row>
    <row r="141" ht="15.75" customHeight="1">
      <c r="CP141" s="3"/>
      <c r="DX141" s="4"/>
      <c r="DY141" s="5"/>
    </row>
    <row r="142" ht="15.75" customHeight="1">
      <c r="CP142" s="3"/>
      <c r="DX142" s="4"/>
      <c r="DY142" s="5"/>
    </row>
    <row r="143" ht="15.75" customHeight="1">
      <c r="CP143" s="3"/>
      <c r="DX143" s="4"/>
      <c r="DY143" s="5"/>
    </row>
    <row r="144" ht="15.75" customHeight="1">
      <c r="CP144" s="3"/>
      <c r="DX144" s="4"/>
      <c r="DY144" s="5"/>
    </row>
    <row r="145" ht="15.75" customHeight="1">
      <c r="CP145" s="3"/>
      <c r="DX145" s="4"/>
      <c r="DY145" s="5"/>
    </row>
    <row r="146" ht="15.75" customHeight="1">
      <c r="CP146" s="3"/>
      <c r="DX146" s="4"/>
      <c r="DY146" s="5"/>
    </row>
    <row r="147" ht="15.75" customHeight="1">
      <c r="CP147" s="3"/>
      <c r="DX147" s="4"/>
      <c r="DY147" s="5"/>
    </row>
    <row r="148" ht="15.75" customHeight="1">
      <c r="CP148" s="3"/>
      <c r="DX148" s="4"/>
      <c r="DY148" s="5"/>
    </row>
    <row r="149" ht="15.75" customHeight="1">
      <c r="CP149" s="3"/>
      <c r="DX149" s="4"/>
      <c r="DY149" s="5"/>
    </row>
    <row r="150" ht="15.75" customHeight="1">
      <c r="CP150" s="3"/>
      <c r="DX150" s="4"/>
      <c r="DY150" s="5"/>
    </row>
    <row r="151" ht="15.75" customHeight="1">
      <c r="CP151" s="3"/>
      <c r="DX151" s="4"/>
      <c r="DY151" s="5"/>
    </row>
    <row r="152" ht="15.75" customHeight="1">
      <c r="CP152" s="3"/>
      <c r="DX152" s="4"/>
      <c r="DY152" s="5"/>
    </row>
    <row r="153" ht="15.75" customHeight="1">
      <c r="CP153" s="3"/>
      <c r="DX153" s="4"/>
      <c r="DY153" s="5"/>
    </row>
    <row r="154" ht="15.75" customHeight="1">
      <c r="CP154" s="3"/>
      <c r="DX154" s="4"/>
      <c r="DY154" s="5"/>
    </row>
    <row r="155" ht="15.75" customHeight="1">
      <c r="CP155" s="3"/>
      <c r="DX155" s="4"/>
      <c r="DY155" s="5"/>
    </row>
    <row r="156" ht="15.75" customHeight="1">
      <c r="CP156" s="3"/>
      <c r="DX156" s="4"/>
      <c r="DY156" s="5"/>
    </row>
    <row r="157" ht="15.75" customHeight="1">
      <c r="CP157" s="3"/>
      <c r="DX157" s="4"/>
      <c r="DY157" s="5"/>
    </row>
    <row r="158" ht="15.75" customHeight="1">
      <c r="CP158" s="3"/>
      <c r="DX158" s="4"/>
      <c r="DY158" s="5"/>
    </row>
    <row r="159" ht="15.75" customHeight="1">
      <c r="CP159" s="3"/>
      <c r="DX159" s="4"/>
      <c r="DY159" s="5"/>
    </row>
    <row r="160" ht="15.75" customHeight="1">
      <c r="CP160" s="3"/>
      <c r="DX160" s="4"/>
      <c r="DY160" s="5"/>
    </row>
    <row r="161" ht="15.75" customHeight="1">
      <c r="CP161" s="3"/>
      <c r="DX161" s="4"/>
      <c r="DY161" s="5"/>
    </row>
    <row r="162" ht="15.75" customHeight="1">
      <c r="CP162" s="3"/>
      <c r="DX162" s="4"/>
      <c r="DY162" s="5"/>
    </row>
    <row r="163" ht="15.75" customHeight="1">
      <c r="CP163" s="3"/>
      <c r="DX163" s="4"/>
      <c r="DY163" s="5"/>
    </row>
    <row r="164" ht="15.75" customHeight="1">
      <c r="CP164" s="3"/>
      <c r="DX164" s="4"/>
      <c r="DY164" s="5"/>
    </row>
    <row r="165" ht="15.75" customHeight="1">
      <c r="CP165" s="3"/>
      <c r="DX165" s="4"/>
      <c r="DY165" s="5"/>
    </row>
    <row r="166" ht="15.75" customHeight="1">
      <c r="CP166" s="3"/>
      <c r="DX166" s="4"/>
      <c r="DY166" s="5"/>
    </row>
    <row r="167" ht="15.75" customHeight="1">
      <c r="CP167" s="3"/>
      <c r="DX167" s="4"/>
      <c r="DY167" s="5"/>
    </row>
    <row r="168" ht="15.75" customHeight="1">
      <c r="CP168" s="3"/>
      <c r="DX168" s="4"/>
      <c r="DY168" s="5"/>
    </row>
    <row r="169" ht="15.75" customHeight="1">
      <c r="CP169" s="3"/>
      <c r="DX169" s="4"/>
      <c r="DY169" s="5"/>
    </row>
    <row r="170" ht="15.75" customHeight="1">
      <c r="CP170" s="3"/>
      <c r="DX170" s="4"/>
      <c r="DY170" s="5"/>
    </row>
    <row r="171" ht="15.75" customHeight="1">
      <c r="CP171" s="3"/>
      <c r="DX171" s="4"/>
      <c r="DY171" s="5"/>
    </row>
    <row r="172" ht="15.75" customHeight="1">
      <c r="CP172" s="3"/>
      <c r="DX172" s="4"/>
      <c r="DY172" s="5"/>
    </row>
    <row r="173" ht="15.75" customHeight="1">
      <c r="CP173" s="3"/>
      <c r="DX173" s="4"/>
      <c r="DY173" s="5"/>
    </row>
    <row r="174" ht="15.75" customHeight="1">
      <c r="CP174" s="3"/>
      <c r="DX174" s="4"/>
      <c r="DY174" s="5"/>
    </row>
    <row r="175" ht="15.75" customHeight="1">
      <c r="CP175" s="3"/>
      <c r="DX175" s="4"/>
      <c r="DY175" s="5"/>
    </row>
    <row r="176" ht="15.75" customHeight="1">
      <c r="CP176" s="3"/>
      <c r="DX176" s="4"/>
      <c r="DY176" s="5"/>
    </row>
    <row r="177" ht="15.75" customHeight="1">
      <c r="CP177" s="3"/>
      <c r="DX177" s="4"/>
      <c r="DY177" s="5"/>
    </row>
    <row r="178" ht="15.75" customHeight="1">
      <c r="CP178" s="3"/>
      <c r="DX178" s="4"/>
      <c r="DY178" s="5"/>
    </row>
    <row r="179" ht="15.75" customHeight="1">
      <c r="CP179" s="3"/>
      <c r="DX179" s="4"/>
      <c r="DY179" s="5"/>
    </row>
    <row r="180" ht="15.75" customHeight="1">
      <c r="CP180" s="3"/>
      <c r="DX180" s="4"/>
      <c r="DY180" s="5"/>
    </row>
    <row r="181" ht="15.75" customHeight="1">
      <c r="CP181" s="3"/>
      <c r="DX181" s="4"/>
      <c r="DY181" s="5"/>
    </row>
    <row r="182" ht="15.75" customHeight="1">
      <c r="CP182" s="3"/>
      <c r="DX182" s="4"/>
      <c r="DY182" s="5"/>
    </row>
    <row r="183" ht="15.75" customHeight="1">
      <c r="CP183" s="3"/>
      <c r="DX183" s="4"/>
      <c r="DY183" s="5"/>
    </row>
    <row r="184" ht="15.75" customHeight="1">
      <c r="CP184" s="3"/>
      <c r="DX184" s="4"/>
      <c r="DY184" s="5"/>
    </row>
    <row r="185" ht="15.75" customHeight="1">
      <c r="CP185" s="3"/>
      <c r="DX185" s="4"/>
      <c r="DY185" s="5"/>
    </row>
    <row r="186" ht="15.75" customHeight="1">
      <c r="CP186" s="3"/>
      <c r="DX186" s="4"/>
      <c r="DY186" s="5"/>
    </row>
    <row r="187" ht="15.75" customHeight="1">
      <c r="CP187" s="3"/>
      <c r="DX187" s="4"/>
      <c r="DY187" s="5"/>
    </row>
    <row r="188" ht="15.75" customHeight="1">
      <c r="CP188" s="3"/>
      <c r="DX188" s="4"/>
      <c r="DY188" s="5"/>
    </row>
    <row r="189" ht="15.75" customHeight="1">
      <c r="CP189" s="3"/>
      <c r="DX189" s="4"/>
      <c r="DY189" s="5"/>
    </row>
    <row r="190" ht="15.75" customHeight="1">
      <c r="CP190" s="3"/>
      <c r="DX190" s="4"/>
      <c r="DY190" s="5"/>
    </row>
    <row r="191" ht="15.75" customHeight="1">
      <c r="CP191" s="3"/>
      <c r="DX191" s="4"/>
      <c r="DY191" s="5"/>
    </row>
    <row r="192" ht="15.75" customHeight="1">
      <c r="CP192" s="3"/>
      <c r="DX192" s="4"/>
      <c r="DY192" s="5"/>
    </row>
    <row r="193" ht="15.75" customHeight="1">
      <c r="CP193" s="3"/>
      <c r="DX193" s="4"/>
      <c r="DY193" s="5"/>
    </row>
    <row r="194" ht="15.75" customHeight="1">
      <c r="CP194" s="3"/>
      <c r="DX194" s="4"/>
      <c r="DY194" s="5"/>
    </row>
    <row r="195" ht="15.75" customHeight="1">
      <c r="CP195" s="3"/>
      <c r="DX195" s="4"/>
      <c r="DY195" s="5"/>
    </row>
    <row r="196" ht="15.75" customHeight="1">
      <c r="CP196" s="3"/>
      <c r="DX196" s="4"/>
      <c r="DY196" s="5"/>
    </row>
    <row r="197" ht="15.75" customHeight="1">
      <c r="CP197" s="3"/>
      <c r="DX197" s="4"/>
      <c r="DY197" s="5"/>
    </row>
    <row r="198" ht="15.75" customHeight="1">
      <c r="CP198" s="3"/>
      <c r="DX198" s="4"/>
      <c r="DY198" s="5"/>
    </row>
    <row r="199" ht="15.75" customHeight="1">
      <c r="CP199" s="3"/>
      <c r="DX199" s="4"/>
      <c r="DY199" s="5"/>
    </row>
    <row r="200" ht="15.75" customHeight="1">
      <c r="CP200" s="3"/>
      <c r="DX200" s="4"/>
      <c r="DY200" s="5"/>
    </row>
    <row r="201" ht="15.75" customHeight="1">
      <c r="CP201" s="3"/>
      <c r="DX201" s="4"/>
      <c r="DY201" s="5"/>
    </row>
    <row r="202" ht="15.75" customHeight="1">
      <c r="CP202" s="3"/>
      <c r="DX202" s="4"/>
      <c r="DY202" s="5"/>
    </row>
    <row r="203" ht="15.75" customHeight="1">
      <c r="CP203" s="3"/>
      <c r="DX203" s="4"/>
      <c r="DY203" s="5"/>
    </row>
    <row r="204" ht="15.75" customHeight="1">
      <c r="CP204" s="3"/>
      <c r="DX204" s="4"/>
      <c r="DY204" s="5"/>
    </row>
    <row r="205" ht="15.75" customHeight="1">
      <c r="CP205" s="3"/>
      <c r="DX205" s="4"/>
      <c r="DY205" s="5"/>
    </row>
    <row r="206" ht="15.75" customHeight="1">
      <c r="CP206" s="3"/>
      <c r="DX206" s="4"/>
      <c r="DY206" s="5"/>
    </row>
    <row r="207" ht="15.75" customHeight="1">
      <c r="CP207" s="3"/>
      <c r="DX207" s="4"/>
      <c r="DY207" s="5"/>
    </row>
    <row r="208" ht="15.75" customHeight="1">
      <c r="CP208" s="3"/>
      <c r="DX208" s="4"/>
      <c r="DY208" s="5"/>
    </row>
    <row r="209" ht="15.75" customHeight="1">
      <c r="CP209" s="3"/>
      <c r="DX209" s="4"/>
      <c r="DY209" s="5"/>
    </row>
    <row r="210" ht="15.75" customHeight="1">
      <c r="CP210" s="3"/>
      <c r="DX210" s="4"/>
      <c r="DY210" s="5"/>
    </row>
    <row r="211" ht="15.75" customHeight="1">
      <c r="CP211" s="3"/>
      <c r="DX211" s="4"/>
      <c r="DY211" s="5"/>
    </row>
    <row r="212" ht="15.75" customHeight="1">
      <c r="CP212" s="3"/>
      <c r="DX212" s="4"/>
      <c r="DY212" s="5"/>
    </row>
    <row r="213" ht="15.75" customHeight="1">
      <c r="CP213" s="3"/>
      <c r="DX213" s="4"/>
      <c r="DY213" s="5"/>
    </row>
    <row r="214" ht="15.75" customHeight="1">
      <c r="CP214" s="3"/>
      <c r="DX214" s="4"/>
      <c r="DY214" s="5"/>
    </row>
    <row r="215" ht="15.75" customHeight="1">
      <c r="CP215" s="3"/>
      <c r="DX215" s="4"/>
      <c r="DY215" s="5"/>
    </row>
    <row r="216" ht="15.75" customHeight="1">
      <c r="CP216" s="3"/>
      <c r="DX216" s="4"/>
      <c r="DY216" s="5"/>
    </row>
    <row r="217" ht="15.75" customHeight="1">
      <c r="CP217" s="3"/>
      <c r="DX217" s="4"/>
      <c r="DY217" s="5"/>
    </row>
    <row r="218" ht="15.75" customHeight="1">
      <c r="CP218" s="3"/>
      <c r="DX218" s="4"/>
      <c r="DY218" s="5"/>
    </row>
    <row r="219" ht="15.75" customHeight="1">
      <c r="CP219" s="3"/>
      <c r="DX219" s="4"/>
      <c r="DY219" s="5"/>
    </row>
    <row r="220" ht="15.75" customHeight="1">
      <c r="CP220" s="3"/>
      <c r="DX220" s="4"/>
      <c r="DY220" s="5"/>
    </row>
    <row r="221" ht="15.75" customHeight="1">
      <c r="CP221" s="3"/>
      <c r="DX221" s="4"/>
      <c r="DY221" s="5"/>
    </row>
    <row r="222" ht="15.75" customHeight="1">
      <c r="CP222" s="3"/>
      <c r="DX222" s="4"/>
      <c r="DY222" s="5"/>
    </row>
    <row r="223" ht="15.75" customHeight="1">
      <c r="CP223" s="3"/>
      <c r="DX223" s="4"/>
      <c r="DY223" s="5"/>
    </row>
    <row r="224" ht="15.75" customHeight="1">
      <c r="CP224" s="3"/>
      <c r="DX224" s="4"/>
      <c r="DY224" s="5"/>
    </row>
    <row r="225" ht="15.75" customHeight="1">
      <c r="CP225" s="3"/>
      <c r="DX225" s="4"/>
      <c r="DY225" s="5"/>
    </row>
    <row r="226" ht="15.75" customHeight="1">
      <c r="CP226" s="3"/>
      <c r="DX226" s="4"/>
      <c r="DY226" s="5"/>
    </row>
    <row r="227" ht="15.75" customHeight="1">
      <c r="CP227" s="3"/>
      <c r="DX227" s="4"/>
      <c r="DY227" s="5"/>
    </row>
    <row r="228" ht="15.75" customHeight="1">
      <c r="CP228" s="3"/>
      <c r="DX228" s="4"/>
      <c r="DY228" s="5"/>
    </row>
    <row r="229" ht="15.75" customHeight="1">
      <c r="CP229" s="3"/>
      <c r="DX229" s="4"/>
      <c r="DY229" s="5"/>
    </row>
    <row r="230" ht="15.75" customHeight="1">
      <c r="CP230" s="3"/>
      <c r="DX230" s="4"/>
      <c r="DY230" s="5"/>
    </row>
    <row r="231" ht="15.75" customHeight="1">
      <c r="CP231" s="3"/>
      <c r="DX231" s="4"/>
      <c r="DY231" s="5"/>
    </row>
    <row r="232" ht="15.75" customHeight="1">
      <c r="CP232" s="3"/>
      <c r="DX232" s="4"/>
      <c r="DY232" s="5"/>
    </row>
    <row r="233" ht="15.75" customHeight="1">
      <c r="CP233" s="3"/>
      <c r="DX233" s="4"/>
      <c r="DY233" s="5"/>
    </row>
    <row r="234" ht="15.75" customHeight="1">
      <c r="CP234" s="3"/>
      <c r="DX234" s="4"/>
      <c r="DY234" s="5"/>
    </row>
    <row r="235" ht="15.75" customHeight="1">
      <c r="CP235" s="3"/>
      <c r="DX235" s="4"/>
      <c r="DY235" s="5"/>
    </row>
    <row r="236" ht="15.75" customHeight="1">
      <c r="CP236" s="3"/>
      <c r="DX236" s="4"/>
      <c r="DY236" s="5"/>
    </row>
    <row r="237" ht="15.75" customHeight="1">
      <c r="CP237" s="3"/>
      <c r="DX237" s="4"/>
      <c r="DY237" s="5"/>
    </row>
    <row r="238" ht="15.75" customHeight="1">
      <c r="CP238" s="3"/>
      <c r="DX238" s="4"/>
      <c r="DY238" s="5"/>
    </row>
    <row r="239" ht="15.75" customHeight="1">
      <c r="CP239" s="3"/>
      <c r="DX239" s="4"/>
      <c r="DY239" s="5"/>
    </row>
    <row r="240" ht="15.75" customHeight="1">
      <c r="CP240" s="3"/>
      <c r="DX240" s="4"/>
      <c r="DY240" s="5"/>
    </row>
    <row r="241" ht="15.75" customHeight="1">
      <c r="CP241" s="3"/>
      <c r="DX241" s="4"/>
      <c r="DY241" s="5"/>
    </row>
    <row r="242" ht="15.75" customHeight="1">
      <c r="CP242" s="3"/>
      <c r="DX242" s="4"/>
      <c r="DY242" s="5"/>
    </row>
    <row r="243" ht="15.75" customHeight="1">
      <c r="CP243" s="3"/>
      <c r="DX243" s="4"/>
      <c r="DY243" s="5"/>
    </row>
    <row r="244" ht="15.75" customHeight="1">
      <c r="CP244" s="3"/>
      <c r="DX244" s="4"/>
      <c r="DY244" s="5"/>
    </row>
    <row r="245" ht="15.75" customHeight="1">
      <c r="CP245" s="3"/>
      <c r="DX245" s="4"/>
      <c r="DY245" s="5"/>
    </row>
    <row r="246" ht="15.75" customHeight="1">
      <c r="CP246" s="3"/>
      <c r="DX246" s="4"/>
      <c r="DY246" s="5"/>
    </row>
    <row r="247" ht="15.75" customHeight="1">
      <c r="CP247" s="3"/>
      <c r="DX247" s="4"/>
      <c r="DY247" s="5"/>
    </row>
    <row r="248" ht="15.75" customHeight="1">
      <c r="CP248" s="3"/>
      <c r="DX248" s="4"/>
      <c r="DY248" s="5"/>
    </row>
    <row r="249" ht="15.75" customHeight="1">
      <c r="CP249" s="3"/>
      <c r="DX249" s="4"/>
      <c r="DY249" s="5"/>
    </row>
    <row r="250" ht="15.75" customHeight="1">
      <c r="CP250" s="3"/>
      <c r="DX250" s="4"/>
      <c r="DY250" s="5"/>
    </row>
    <row r="251" ht="15.75" customHeight="1">
      <c r="CP251" s="3"/>
      <c r="DX251" s="4"/>
      <c r="DY251" s="5"/>
    </row>
  </sheetData>
  <mergeCells count="49">
    <mergeCell ref="A1:E1"/>
    <mergeCell ref="A2:A3"/>
    <mergeCell ref="B2:B3"/>
    <mergeCell ref="C2:C3"/>
    <mergeCell ref="D2:D3"/>
    <mergeCell ref="E2:E3"/>
    <mergeCell ref="F2:I2"/>
    <mergeCell ref="A51:E51"/>
    <mergeCell ref="J2:M2"/>
    <mergeCell ref="N2:Q2"/>
    <mergeCell ref="R2:U2"/>
    <mergeCell ref="V2:Y2"/>
    <mergeCell ref="Z2:AB2"/>
    <mergeCell ref="AC2:AF2"/>
    <mergeCell ref="AG2:AJ2"/>
    <mergeCell ref="AK2:AN2"/>
    <mergeCell ref="AO2:AQ2"/>
    <mergeCell ref="AR2:AU2"/>
    <mergeCell ref="AV2:AY2"/>
    <mergeCell ref="AZ2:BB2"/>
    <mergeCell ref="BC2:BL2"/>
    <mergeCell ref="BM2:BV2"/>
    <mergeCell ref="BW2:BY2"/>
    <mergeCell ref="BZ2:CA2"/>
    <mergeCell ref="CB2:CC2"/>
    <mergeCell ref="CD2:CE2"/>
    <mergeCell ref="CF2:CG2"/>
    <mergeCell ref="CH2:CI2"/>
    <mergeCell ref="CJ2:CK2"/>
    <mergeCell ref="CL2:CM2"/>
    <mergeCell ref="CN2:CN3"/>
    <mergeCell ref="CO2:CO3"/>
    <mergeCell ref="CP2:CP3"/>
    <mergeCell ref="CQ2:CS2"/>
    <mergeCell ref="CT2:CV2"/>
    <mergeCell ref="CW2:CY2"/>
    <mergeCell ref="DS2:DS3"/>
    <mergeCell ref="DT2:DT3"/>
    <mergeCell ref="DU2:DU3"/>
    <mergeCell ref="DV2:DW2"/>
    <mergeCell ref="DX2:DX3"/>
    <mergeCell ref="DY2:DY3"/>
    <mergeCell ref="CZ2:DB2"/>
    <mergeCell ref="DC2:DE2"/>
    <mergeCell ref="DF2:DH2"/>
    <mergeCell ref="DI2:DK2"/>
    <mergeCell ref="DL2:DN2"/>
    <mergeCell ref="DP2:DQ2"/>
    <mergeCell ref="DR2:DR3"/>
  </mergeCells>
  <conditionalFormatting sqref="DT4:DU50">
    <cfRule type="cellIs" dxfId="0" priority="1" stopIfTrue="1" operator="notEqual">
      <formula>0</formula>
    </cfRule>
  </conditionalFormatting>
  <conditionalFormatting sqref="DT4:DU50">
    <cfRule type="cellIs" dxfId="1" priority="2" stopIfTrue="1" operator="notEqual">
      <formula>0</formula>
    </cfRule>
  </conditionalFormatting>
  <conditionalFormatting sqref="DP4:DQ50 DV4:DW50">
    <cfRule type="cellIs" dxfId="2" priority="3" stopIfTrue="1" operator="equal">
      <formula>0</formula>
    </cfRule>
  </conditionalFormatting>
  <conditionalFormatting sqref="DP4:DP50 DV4:DV50">
    <cfRule type="cellIs" dxfId="3" priority="4" stopIfTrue="1" operator="equal">
      <formula>0</formula>
    </cfRule>
  </conditionalFormatting>
  <conditionalFormatting sqref="DE1:DE251">
    <cfRule type="notContainsBlanks" dxfId="4" priority="5">
      <formula>LEN(TRIM(DE1))&gt;0</formula>
    </cfRule>
  </conditionalFormatting>
  <hyperlinks>
    <hyperlink r:id="rId1" ref="A2"/>
  </hyperlinks>
  <printOptions/>
  <pageMargins bottom="0.75" footer="0.0" header="0.0" left="0.7" right="0.7" top="0.75"/>
  <pageSetup paperSize="9" orientation="landscape"/>
  <colBreaks count="3" manualBreakCount="3">
    <brk man="1"/>
    <brk id="129" man="1"/>
    <brk id="7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2.29"/>
    <col customWidth="1" min="2" max="2" width="11.57"/>
    <col customWidth="1" min="3" max="3" width="12.57"/>
    <col customWidth="1" min="4" max="13" width="11.57"/>
  </cols>
  <sheetData>
    <row r="1">
      <c r="A1" s="119"/>
      <c r="B1" s="120" t="s">
        <v>124</v>
      </c>
      <c r="C1" s="120" t="s">
        <v>125</v>
      </c>
      <c r="D1" s="120" t="s">
        <v>126</v>
      </c>
      <c r="E1" s="120" t="s">
        <v>127</v>
      </c>
      <c r="F1" s="120" t="s">
        <v>128</v>
      </c>
      <c r="G1" s="120" t="s">
        <v>129</v>
      </c>
      <c r="H1" s="120" t="s">
        <v>130</v>
      </c>
      <c r="I1" s="120" t="s">
        <v>131</v>
      </c>
      <c r="J1" s="120" t="s">
        <v>132</v>
      </c>
      <c r="K1" s="120" t="s">
        <v>133</v>
      </c>
      <c r="L1" s="120" t="s">
        <v>134</v>
      </c>
      <c r="M1" s="120" t="s">
        <v>135</v>
      </c>
      <c r="N1" s="121" t="s">
        <v>136</v>
      </c>
    </row>
    <row r="2">
      <c r="A2" s="119" t="s">
        <v>67</v>
      </c>
      <c r="B2" s="122" t="str">
        <f>IF((Sheet1!I4/Sheet1!F4)&lt;55,"",A2)</f>
        <v/>
      </c>
      <c r="C2" s="122" t="str">
        <f>IF((Sheet1!M4/Sheet1!J4)&lt;55,"",A2)</f>
        <v/>
      </c>
      <c r="D2" s="122" t="str">
        <f>IF((Sheet1!Q4/Sheet1!N4)&lt;55,"",A2)</f>
        <v/>
      </c>
      <c r="E2" s="122" t="str">
        <f>IF((Sheet1!U4/Sheet1!R4)&lt;55,"",A2)</f>
        <v/>
      </c>
      <c r="F2" s="122" t="str">
        <f>IF((Sheet1!Y4/Sheet1!V4)&lt;55,"",A2)</f>
        <v/>
      </c>
      <c r="G2" s="122" t="str">
        <f>IF((Sheet1!AF4/Sheet1!AC4)&lt;55,"",A2)</f>
        <v/>
      </c>
      <c r="H2" s="122" t="str">
        <f>IF((Sheet1!AJ4/Sheet1!AG4)&lt;55,"",A2)</f>
        <v/>
      </c>
      <c r="I2" s="122" t="str">
        <f>IF((Sheet1!AN4/Sheet1!AK4)&lt;55,"",A2)</f>
        <v/>
      </c>
      <c r="J2" s="122" t="str">
        <f>IF((Sheet1!AU4/Sheet1!AR4)&lt;55,"",A2)</f>
        <v/>
      </c>
      <c r="K2" s="122" t="str">
        <f>IF((Sheet1!AY4/Sheet1!AV4)&lt;55,"",A2)</f>
        <v/>
      </c>
      <c r="L2" s="122" t="str">
        <f>IF((Sheet1!AK4/Sheet1!AH4)&lt;55,"",A2)</f>
        <v/>
      </c>
      <c r="M2" s="122" t="str">
        <f>IF((Sheet1!BS4/(Sheet1!BM4+Sheet1!BO4+Sheet1!BQ4))&lt;55,"",A2)</f>
        <v/>
      </c>
      <c r="N2" s="123"/>
    </row>
    <row r="3">
      <c r="A3" s="119" t="s">
        <v>71</v>
      </c>
      <c r="B3" s="122" t="str">
        <f>IF((Sheet1!I5/Sheet1!F5)&lt;55,"",A3)</f>
        <v>ONGC Chandkheda</v>
      </c>
      <c r="C3" s="122" t="str">
        <f>IF((Sheet1!M5/Sheet1!J5)&lt;55,"",A3)</f>
        <v>ONGC Chandkheda</v>
      </c>
      <c r="D3" s="122" t="str">
        <f>IF((Sheet1!Q5/Sheet1!N5)&lt;55,"",A3)</f>
        <v/>
      </c>
      <c r="E3" s="122" t="str">
        <f>IF((Sheet1!U5/Sheet1!R5)&lt;55,"",A3)</f>
        <v/>
      </c>
      <c r="F3" s="122" t="str">
        <f>IF((Sheet1!Y5/Sheet1!V5)&lt;55,"",A3)</f>
        <v/>
      </c>
      <c r="G3" s="122" t="str">
        <f>IF((Sheet1!AF5/Sheet1!AC5)&lt;55,"",A3)</f>
        <v/>
      </c>
      <c r="H3" s="122" t="str">
        <f>IF((Sheet1!AJ5/Sheet1!AG5)&lt;55,"",A3)</f>
        <v>ONGC Chandkheda</v>
      </c>
      <c r="I3" s="122" t="str">
        <f>IF((Sheet1!AN5/Sheet1!AK5)&lt;55,"",A3)</f>
        <v/>
      </c>
      <c r="J3" s="122" t="str">
        <f>IF((Sheet1!AU5/Sheet1!AR5)&lt;55,"",A3)</f>
        <v/>
      </c>
      <c r="K3" s="122" t="str">
        <f>IF((Sheet1!AY5/Sheet1!AV5)&lt;55,"",A3)</f>
        <v/>
      </c>
      <c r="L3" s="122" t="str">
        <f>IF((Sheet1!AK5/Sheet1!AH5)&lt;55,"",A3)</f>
        <v/>
      </c>
      <c r="M3" s="122" t="str">
        <f>IF((Sheet1!BS5/(Sheet1!BM5+Sheet1!BO5+Sheet1!BQ5))&lt;55,"",A3)</f>
        <v/>
      </c>
      <c r="N3" s="124">
        <v>3.0</v>
      </c>
      <c r="O3" s="125">
        <f>Sheet1!DN4-Sheet1!M4-Sheet1!I4</f>
        <v>1960</v>
      </c>
    </row>
    <row r="4">
      <c r="A4" s="119" t="s">
        <v>72</v>
      </c>
      <c r="B4" s="122" t="str">
        <f>IF((Sheet1!I6/#REF!)&lt;55,"",A4)</f>
        <v>#REF!</v>
      </c>
      <c r="C4" s="122" t="str">
        <f>IF((Sheet1!M6/Sheet1!J6)&lt;55,"",A4)</f>
        <v>SAC Ahmedabad</v>
      </c>
      <c r="D4" s="122" t="str">
        <f>IF((Sheet1!Q6/Sheet1!N6)&lt;55,"",A4)</f>
        <v/>
      </c>
      <c r="E4" s="122" t="str">
        <f>IF((Sheet1!U6/Sheet1!R6)&lt;55,"",A4)</f>
        <v/>
      </c>
      <c r="F4" s="122" t="str">
        <f>IF((Sheet1!Y6/Sheet1!V6)&lt;55,"",A4)</f>
        <v/>
      </c>
      <c r="G4" s="122" t="str">
        <f>IF((Sheet1!AF6/Sheet1!AC6)&lt;55,"",A4)</f>
        <v/>
      </c>
      <c r="H4" s="122" t="str">
        <f>IF((Sheet1!AJ6/Sheet1!AG6)&lt;55,"",A4)</f>
        <v>SAC Ahmedabad</v>
      </c>
      <c r="I4" s="122" t="str">
        <f>IF((Sheet1!AN6/Sheet1!AK6)&lt;55,"",A4)</f>
        <v>SAC Ahmedabad</v>
      </c>
      <c r="J4" s="122" t="str">
        <f>IF((Sheet1!AU6/Sheet1!AR6)&lt;55,"",A4)</f>
        <v>SAC Ahmedabad</v>
      </c>
      <c r="K4" s="122" t="str">
        <f>IF((Sheet1!AY6/Sheet1!AV6)&lt;55,"",A4)</f>
        <v>SAC Ahmedabad</v>
      </c>
      <c r="L4" s="122" t="str">
        <f>IF((Sheet1!AK6/Sheet1!AH6)&lt;55,"",A4)</f>
        <v/>
      </c>
      <c r="M4" s="122" t="str">
        <f>IF((Sheet1!BS6/(Sheet1!BM6+Sheet1!BO6+Sheet1!BQ6))&lt;55,"",A4)</f>
        <v/>
      </c>
      <c r="N4" s="124">
        <v>5.0</v>
      </c>
      <c r="O4" s="125">
        <f>Sheet1!DN5-Sheet1!M5-Sheet1!I5</f>
        <v>1159</v>
      </c>
    </row>
    <row r="5">
      <c r="A5" s="119" t="s">
        <v>74</v>
      </c>
      <c r="B5" s="122" t="str">
        <f>IF((Sheet1!I7/Sheet1!F6)&lt;55,"",A5)</f>
        <v>Ahmdabad cantt</v>
      </c>
      <c r="C5" s="122" t="str">
        <f>IF((Sheet1!M7/Sheet1!J7)&lt;55,"",A5)</f>
        <v/>
      </c>
      <c r="D5" s="122" t="str">
        <f>IF((Sheet1!Q7/Sheet1!N7)&lt;55,"",A5)</f>
        <v/>
      </c>
      <c r="E5" s="122" t="str">
        <f>IF((Sheet1!U7/Sheet1!R7)&lt;55,"",A5)</f>
        <v/>
      </c>
      <c r="F5" s="122" t="str">
        <f>IF((Sheet1!Y7/Sheet1!V7)&lt;55,"",A5)</f>
        <v/>
      </c>
      <c r="G5" s="122" t="str">
        <f>IF((Sheet1!AF7/Sheet1!AC7)&lt;55,"",A5)</f>
        <v/>
      </c>
      <c r="H5" s="122" t="str">
        <f>IF((Sheet1!AJ7/Sheet1!AG7)&lt;55,"",A5)</f>
        <v/>
      </c>
      <c r="I5" s="122" t="str">
        <f>IF((Sheet1!AN7/Sheet1!AK7)&lt;55,"",A5)</f>
        <v/>
      </c>
      <c r="J5" s="122" t="str">
        <f>IF((Sheet1!AU7/Sheet1!AR7)&lt;55,"",A5)</f>
        <v/>
      </c>
      <c r="K5" s="122" t="str">
        <f>IF((Sheet1!AY7/Sheet1!AV7)&lt;55,"",A5)</f>
        <v/>
      </c>
      <c r="L5" s="122" t="str">
        <f>IF((Sheet1!AK7/Sheet1!AH7)&lt;55,"",A5)</f>
        <v/>
      </c>
      <c r="M5" s="122" t="str">
        <f>IF((Sheet1!BS7/(Sheet1!BM7+Sheet1!BO7+Sheet1!BQ7))&lt;55,"",A5)</f>
        <v/>
      </c>
      <c r="N5" s="123"/>
      <c r="O5" s="125">
        <f>Sheet1!DN6-Sheet1!M6-Sheet1!I6</f>
        <v>738</v>
      </c>
    </row>
    <row r="6">
      <c r="A6" s="119" t="s">
        <v>75</v>
      </c>
      <c r="B6" s="122" t="str">
        <f>IF((Sheet1!I8/Sheet1!F8)&lt;55,"",A6)</f>
        <v/>
      </c>
      <c r="C6" s="122" t="str">
        <f>IF((Sheet1!M8/Sheet1!J8)&lt;55,"",A6)</f>
        <v/>
      </c>
      <c r="D6" s="122" t="str">
        <f>IF((Sheet1!Q8/Sheet1!N8)&lt;55,"",A6)</f>
        <v/>
      </c>
      <c r="E6" s="122" t="str">
        <f>IF((Sheet1!U8/Sheet1!R8)&lt;55,"",A6)</f>
        <v/>
      </c>
      <c r="F6" s="122" t="str">
        <f>IF((Sheet1!Y8/Sheet1!V8)&lt;55,"",A6)</f>
        <v/>
      </c>
      <c r="G6" s="122" t="str">
        <f>IF((Sheet1!AF8/Sheet1!AC8)&lt;55,"",A6)</f>
        <v/>
      </c>
      <c r="H6" s="122" t="str">
        <f>IF((Sheet1!AJ8/Sheet1!AG8)&lt;55,"",A6)</f>
        <v/>
      </c>
      <c r="I6" s="122" t="str">
        <f>IF((Sheet1!AN8/Sheet1!AK8)&lt;55,"",A6)</f>
        <v/>
      </c>
      <c r="J6" s="122" t="str">
        <f>IF((Sheet1!AU8/Sheet1!AR8)&lt;55,"",A6)</f>
        <v/>
      </c>
      <c r="K6" s="122" t="str">
        <f>IF((Sheet1!AY8/Sheet1!AV8)&lt;55,"",A6)</f>
        <v/>
      </c>
      <c r="L6" s="122" t="str">
        <f>IF((Sheet1!AK8/Sheet1!AH8)&lt;55,"",A6)</f>
        <v/>
      </c>
      <c r="M6" s="122" t="str">
        <f>IF((Sheet1!BS8/(Sheet1!BM8+Sheet1!BO8+Sheet1!BQ8))&lt;55,"",A6)</f>
        <v/>
      </c>
      <c r="N6" s="123"/>
      <c r="O6" s="125">
        <f>Sheet1!DN7-Sheet1!M7-Sheet1!I7</f>
        <v>1445</v>
      </c>
    </row>
    <row r="7">
      <c r="A7" s="119" t="s">
        <v>76</v>
      </c>
      <c r="B7" s="122" t="str">
        <f>IF((Sheet1!I9/Sheet1!F9)&lt;55,"",A7)</f>
        <v/>
      </c>
      <c r="C7" s="122" t="str">
        <f>IF((Sheet1!M9/Sheet1!J9)&lt;55,"",A7)</f>
        <v/>
      </c>
      <c r="D7" s="122" t="str">
        <f>IF((Sheet1!Q9/Sheet1!N9)&lt;55,"",A7)</f>
        <v/>
      </c>
      <c r="E7" s="122" t="str">
        <f>IF((Sheet1!U9/Sheet1!R9)&lt;55,"",A7)</f>
        <v/>
      </c>
      <c r="F7" s="122" t="str">
        <f>IF((Sheet1!Y9/Sheet1!V9)&lt;55,"",A7)</f>
        <v/>
      </c>
      <c r="G7" s="122" t="str">
        <f>IF((Sheet1!AF9/Sheet1!AC9)&lt;55,"",A7)</f>
        <v/>
      </c>
      <c r="H7" s="122" t="str">
        <f>IF((Sheet1!AJ9/Sheet1!AG9)&lt;55,"",A7)</f>
        <v/>
      </c>
      <c r="I7" s="122" t="str">
        <f>IF((Sheet1!AN9/Sheet1!AK9)&lt;55,"",A7)</f>
        <v/>
      </c>
      <c r="J7" s="122" t="str">
        <f>IF((Sheet1!AU9/Sheet1!AR9)&lt;55,"",A7)</f>
        <v/>
      </c>
      <c r="K7" s="122" t="str">
        <f>IF((Sheet1!AY9/Sheet1!AV9)&lt;55,"",A7)</f>
        <v/>
      </c>
      <c r="L7" s="122" t="str">
        <f>IF((Sheet1!AK9/Sheet1!AH9)&lt;55,"",A7)</f>
        <v/>
      </c>
      <c r="M7" s="122" t="str">
        <f>IF((Sheet1!BS9/(Sheet1!BM9+Sheet1!BO9+Sheet1!BQ9))&lt;55,"",A7)</f>
        <v/>
      </c>
      <c r="N7" s="123"/>
      <c r="O7" s="125">
        <f>Sheet1!DN8-Sheet1!M8-Sheet1!I8</f>
        <v>951</v>
      </c>
    </row>
    <row r="8">
      <c r="A8" s="119" t="s">
        <v>77</v>
      </c>
      <c r="B8" s="122" t="str">
        <f>IF((Sheet1!I10/Sheet1!F10)&lt;55,"",A8)</f>
        <v/>
      </c>
      <c r="C8" s="122" t="str">
        <f>IF((Sheet1!M10/Sheet1!J10)&lt;55,"",A8)</f>
        <v/>
      </c>
      <c r="D8" s="122" t="str">
        <f>IF((Sheet1!Q10/Sheet1!N10)&lt;55,"",A8)</f>
        <v/>
      </c>
      <c r="E8" s="122" t="str">
        <f>IF((Sheet1!U10/Sheet1!R10)&lt;55,"",A8)</f>
        <v/>
      </c>
      <c r="F8" s="122" t="str">
        <f>IF((Sheet1!Y10/Sheet1!V10)&lt;55,"",A8)</f>
        <v/>
      </c>
      <c r="G8" s="122" t="str">
        <f>IF((Sheet1!AF10/Sheet1!AC10)&lt;55,"",A8)</f>
        <v/>
      </c>
      <c r="H8" s="122" t="str">
        <f>IF((Sheet1!AJ10/Sheet1!AG10)&lt;55,"",A8)</f>
        <v/>
      </c>
      <c r="I8" s="122" t="str">
        <f>IF((Sheet1!AN10/Sheet1!AK10)&lt;55,"",A8)</f>
        <v/>
      </c>
      <c r="J8" s="122" t="str">
        <f>IF((Sheet1!AU10/Sheet1!AR10)&lt;55,"",A8)</f>
        <v/>
      </c>
      <c r="K8" s="122" t="str">
        <f>IF((Sheet1!AY10/Sheet1!AV10)&lt;55,"",A8)</f>
        <v/>
      </c>
      <c r="L8" s="122" t="str">
        <f>IF((Sheet1!AK10/Sheet1!AH10)&lt;55,"",A8)</f>
        <v/>
      </c>
      <c r="M8" s="122" t="str">
        <f>IF((Sheet1!BS10/(Sheet1!BM10+Sheet1!BO10+Sheet1!BQ10))&lt;55,"",A8)</f>
        <v/>
      </c>
      <c r="N8" s="123"/>
      <c r="O8" s="125">
        <f>Sheet1!DN9-Sheet1!M9-Sheet1!I9</f>
        <v>704</v>
      </c>
    </row>
    <row r="9">
      <c r="A9" s="119" t="s">
        <v>80</v>
      </c>
      <c r="B9" s="122" t="str">
        <f>IF((Sheet1!I11/Sheet1!F11)&lt;55,"",A9)</f>
        <v>Himmatnagar</v>
      </c>
      <c r="C9" s="122" t="str">
        <f>IF((Sheet1!M11/Sheet1!J11)&lt;55,"",A9)</f>
        <v/>
      </c>
      <c r="D9" s="122" t="str">
        <f>IF((Sheet1!Q11/Sheet1!N11)&lt;55,"",A9)</f>
        <v/>
      </c>
      <c r="E9" s="122" t="str">
        <f>IF((Sheet1!U11/Sheet1!R11)&lt;55,"",A9)</f>
        <v/>
      </c>
      <c r="F9" s="122" t="str">
        <f>IF((Sheet1!Y11/Sheet1!V11)&lt;55,"",A9)</f>
        <v/>
      </c>
      <c r="G9" s="122" t="str">
        <f>IF((Sheet1!AF11/Sheet1!AC11)&lt;55,"",A9)</f>
        <v/>
      </c>
      <c r="H9" s="122" t="str">
        <f>IF((Sheet1!AJ11/Sheet1!AG11)&lt;55,"",A9)</f>
        <v/>
      </c>
      <c r="I9" s="122" t="str">
        <f>IF((Sheet1!AN11/Sheet1!AK11)&lt;55,"",A9)</f>
        <v/>
      </c>
      <c r="J9" s="122" t="str">
        <f>IF((Sheet1!AU11/Sheet1!AR11)&lt;55,"",A9)</f>
        <v/>
      </c>
      <c r="K9" s="122" t="str">
        <f>IF((Sheet1!AY11/Sheet1!AV11)&lt;55,"",A9)</f>
        <v/>
      </c>
      <c r="L9" s="122" t="str">
        <f>IF((Sheet1!AK11/Sheet1!AH11)&lt;55,"",A9)</f>
        <v/>
      </c>
      <c r="M9" s="122" t="str">
        <f>IF((Sheet1!BS11/(Sheet1!BM11+Sheet1!BO11+Sheet1!BQ11))&lt;55,"",A9)</f>
        <v/>
      </c>
      <c r="N9" s="123"/>
      <c r="O9" s="125">
        <f>Sheet1!DN10-Sheet1!M10-Sheet1!I10</f>
        <v>330</v>
      </c>
    </row>
    <row r="10">
      <c r="A10" s="119" t="s">
        <v>81</v>
      </c>
      <c r="B10" s="122" t="str">
        <f>IF((Sheet1!I12/Sheet1!F12)&lt;55,"",A10)</f>
        <v/>
      </c>
      <c r="C10" s="122" t="str">
        <f>IF((Sheet1!M12/Sheet1!J12)&lt;55,"",A10)</f>
        <v/>
      </c>
      <c r="D10" s="122" t="str">
        <f>IF((Sheet1!Q12/Sheet1!N12)&lt;55,"",A10)</f>
        <v/>
      </c>
      <c r="E10" s="122" t="str">
        <f>IF((Sheet1!U12/Sheet1!R12)&lt;55,"",A10)</f>
        <v/>
      </c>
      <c r="F10" s="122" t="str">
        <f>IF((Sheet1!Y12/Sheet1!V12)&lt;55,"",A10)</f>
        <v/>
      </c>
      <c r="G10" s="122" t="str">
        <f>IF((Sheet1!AF12/Sheet1!AC12)&lt;55,"",A10)</f>
        <v/>
      </c>
      <c r="H10" s="122" t="str">
        <f>IF((Sheet1!AJ12/Sheet1!AG12)&lt;55,"",A10)</f>
        <v/>
      </c>
      <c r="I10" s="122" t="str">
        <f>IF((Sheet1!AN12/Sheet1!AK12)&lt;55,"",A10)</f>
        <v/>
      </c>
      <c r="J10" s="122" t="str">
        <f>IF((Sheet1!AU12/Sheet1!AR12)&lt;55,"",A10)</f>
        <v/>
      </c>
      <c r="K10" s="122" t="str">
        <f>IF((Sheet1!AY12/Sheet1!AV12)&lt;55,"",A10)</f>
        <v/>
      </c>
      <c r="L10" s="122" t="str">
        <f>IF((Sheet1!AK12/Sheet1!AH12)&lt;55,"",A10)</f>
        <v/>
      </c>
      <c r="M10" s="122" t="str">
        <f>IF((Sheet1!BS12/(Sheet1!BM12+Sheet1!BO12+Sheet1!BQ12))&lt;55,"",A10)</f>
        <v/>
      </c>
      <c r="N10" s="123"/>
      <c r="O10" s="125">
        <f>Sheet1!DN11-Sheet1!M11-Sheet1!I11</f>
        <v>611</v>
      </c>
    </row>
    <row r="11">
      <c r="A11" s="119" t="s">
        <v>82</v>
      </c>
      <c r="B11" s="122" t="str">
        <f>IF((Sheet1!I13/Sheet1!F13)&lt;55,"",A11)</f>
        <v/>
      </c>
      <c r="C11" s="122" t="str">
        <f>IF((Sheet1!M13/Sheet1!J13)&lt;55,"",A11)</f>
        <v/>
      </c>
      <c r="D11" s="122" t="str">
        <f>IF((Sheet1!Q13/Sheet1!N13)&lt;55,"",A11)</f>
        <v/>
      </c>
      <c r="E11" s="122" t="str">
        <f>IF((Sheet1!U13/Sheet1!R13)&lt;55,"",A11)</f>
        <v/>
      </c>
      <c r="F11" s="122" t="str">
        <f>IF((Sheet1!Y13/Sheet1!V13)&lt;55,"",A11)</f>
        <v/>
      </c>
      <c r="G11" s="122" t="str">
        <f>IF((Sheet1!AF13/Sheet1!AC13)&lt;55,"",A11)</f>
        <v/>
      </c>
      <c r="H11" s="122" t="str">
        <f>IF((Sheet1!AJ13/Sheet1!AG13)&lt;55,"",A11)</f>
        <v/>
      </c>
      <c r="I11" s="122" t="str">
        <f>IF((Sheet1!AN13/Sheet1!AK13)&lt;55,"",A11)</f>
        <v/>
      </c>
      <c r="J11" s="122" t="str">
        <f>IF((Sheet1!AU13/Sheet1!AR13)&lt;55,"",A11)</f>
        <v/>
      </c>
      <c r="K11" s="122" t="str">
        <f>IF((Sheet1!AY13/Sheet1!AV13)&lt;55,"",A11)</f>
        <v/>
      </c>
      <c r="L11" s="122" t="str">
        <f>IF((Sheet1!AK13/Sheet1!AH13)&lt;55,"",A11)</f>
        <v/>
      </c>
      <c r="M11" s="122" t="str">
        <f>IF((Sheet1!BS13/(Sheet1!BM13+Sheet1!BO13+Sheet1!BQ13))&lt;55,"",A11)</f>
        <v/>
      </c>
      <c r="N11" s="123"/>
      <c r="O11" s="125">
        <f>Sheet1!DN12-Sheet1!M12-Sheet1!I12</f>
        <v>1339</v>
      </c>
    </row>
    <row r="12">
      <c r="A12" s="119" t="s">
        <v>83</v>
      </c>
      <c r="B12" s="122" t="str">
        <f>IF((Sheet1!I14/Sheet1!F14)&lt;55,"",A12)</f>
        <v/>
      </c>
      <c r="C12" s="122" t="str">
        <f>IF((Sheet1!M14/Sheet1!J14)&lt;55,"",A12)</f>
        <v/>
      </c>
      <c r="D12" s="122" t="str">
        <f>IF((Sheet1!Q14/Sheet1!N14)&lt;55,"",A12)</f>
        <v/>
      </c>
      <c r="E12" s="122" t="str">
        <f>IF((Sheet1!U14/Sheet1!R14)&lt;55,"",A12)</f>
        <v/>
      </c>
      <c r="F12" s="122" t="str">
        <f>IF((Sheet1!Y14/Sheet1!V14)&lt;55,"",A12)</f>
        <v/>
      </c>
      <c r="G12" s="122" t="str">
        <f>IF((Sheet1!AF14/Sheet1!AC14)&lt;55,"",A12)</f>
        <v/>
      </c>
      <c r="H12" s="122" t="str">
        <f>IF((Sheet1!AJ14/Sheet1!AG14)&lt;55,"",A12)</f>
        <v/>
      </c>
      <c r="I12" s="122" t="str">
        <f>IF((Sheet1!AN14/Sheet1!AK14)&lt;55,"",A12)</f>
        <v/>
      </c>
      <c r="J12" s="122" t="str">
        <f>IF((Sheet1!AU14/Sheet1!AR14)&lt;55,"",A12)</f>
        <v/>
      </c>
      <c r="K12" s="122" t="str">
        <f>IF((Sheet1!AY14/Sheet1!AV14)&lt;55,"",A12)</f>
        <v/>
      </c>
      <c r="L12" s="122" t="str">
        <f>IF((Sheet1!AK14/Sheet1!AH14)&lt;55,"",A12)</f>
        <v/>
      </c>
      <c r="M12" s="122" t="str">
        <f>IF((Sheet1!BS14/(Sheet1!BM14+Sheet1!BO14+Sheet1!BQ14))&lt;55,"",A12)</f>
        <v/>
      </c>
      <c r="N12" s="123"/>
      <c r="O12" s="125">
        <f>Sheet1!DN13-Sheet1!M13-Sheet1!I13</f>
        <v>790</v>
      </c>
    </row>
    <row r="13">
      <c r="A13" s="119" t="s">
        <v>84</v>
      </c>
      <c r="B13" s="122" t="str">
        <f>IF((Sheet1!I15/Sheet1!F15)&lt;55,"",A13)</f>
        <v/>
      </c>
      <c r="C13" s="122" t="str">
        <f>IF((Sheet1!M15/Sheet1!J15)&lt;55,"",A13)</f>
        <v/>
      </c>
      <c r="D13" s="122" t="str">
        <f>IF((Sheet1!Q15/Sheet1!N15)&lt;55,"",A13)</f>
        <v/>
      </c>
      <c r="E13" s="122" t="str">
        <f>IF((Sheet1!U15/Sheet1!R15)&lt;55,"",A13)</f>
        <v/>
      </c>
      <c r="F13" s="122" t="str">
        <f>IF((Sheet1!Y15/Sheet1!V15)&lt;55,"",A13)</f>
        <v/>
      </c>
      <c r="G13" s="122" t="str">
        <f>IF((Sheet1!AF15/Sheet1!AC15)&lt;55,"",A13)</f>
        <v/>
      </c>
      <c r="H13" s="122" t="str">
        <f>IF((Sheet1!AJ15/Sheet1!AG15)&lt;55,"",A13)</f>
        <v/>
      </c>
      <c r="I13" s="122" t="str">
        <f>IF((Sheet1!AN15/Sheet1!AK15)&lt;55,"",A13)</f>
        <v/>
      </c>
      <c r="J13" s="122" t="str">
        <f>IF((Sheet1!AU15/Sheet1!AR15)&lt;55,"",A13)</f>
        <v/>
      </c>
      <c r="K13" s="122" t="str">
        <f>IF((Sheet1!AY15/Sheet1!AV15)&lt;55,"",A13)</f>
        <v/>
      </c>
      <c r="L13" s="122" t="str">
        <f>IF((Sheet1!AK15/Sheet1!AH15)&lt;55,"",A13)</f>
        <v/>
      </c>
      <c r="M13" s="122" t="str">
        <f>IF((Sheet1!BS15/(Sheet1!BM15+Sheet1!BO15+Sheet1!BQ15))&lt;55,"",A13)</f>
        <v>#VALUE!</v>
      </c>
      <c r="N13" s="123"/>
      <c r="O13" s="125">
        <f>Sheet1!DN14-Sheet1!M14-Sheet1!I14</f>
        <v>1120</v>
      </c>
    </row>
    <row r="14">
      <c r="A14" s="119" t="s">
        <v>86</v>
      </c>
      <c r="B14" s="122" t="str">
        <f>IF((Sheet1!I16/Sheet1!F16)&lt;55,"",A14)</f>
        <v/>
      </c>
      <c r="C14" s="122" t="str">
        <f>IF((Sheet1!M16/Sheet1!J16)&lt;55,"",A14)</f>
        <v>ONGC Mehsana</v>
      </c>
      <c r="D14" s="122" t="str">
        <f>IF((Sheet1!Q16/Sheet1!N16)&lt;55,"",A14)</f>
        <v>ONGC Mehsana</v>
      </c>
      <c r="E14" s="122" t="str">
        <f>IF((Sheet1!U16/Sheet1!R16)&lt;55,"",A14)</f>
        <v/>
      </c>
      <c r="F14" s="122" t="str">
        <f>IF((Sheet1!Y16/Sheet1!V16)&lt;55,"",A14)</f>
        <v/>
      </c>
      <c r="G14" s="122" t="str">
        <f>IF((Sheet1!AF16/Sheet1!AC16)&lt;55,"",A14)</f>
        <v/>
      </c>
      <c r="H14" s="122" t="str">
        <f>IF((Sheet1!AJ16/Sheet1!AG16)&lt;55,"",A14)</f>
        <v/>
      </c>
      <c r="I14" s="122" t="str">
        <f>IF((Sheet1!AN16/Sheet1!AK16)&lt;55,"",A14)</f>
        <v/>
      </c>
      <c r="J14" s="122" t="str">
        <f>IF((Sheet1!AU16/Sheet1!AR16)&lt;55,"",A14)</f>
        <v/>
      </c>
      <c r="K14" s="122" t="str">
        <f>IF((Sheet1!AY16/Sheet1!AV16)&lt;55,"",A14)</f>
        <v/>
      </c>
      <c r="L14" s="122" t="str">
        <f>IF((Sheet1!AK16/Sheet1!AH16)&lt;55,"",A14)</f>
        <v/>
      </c>
      <c r="M14" s="122" t="str">
        <f>IF((Sheet1!BS16/(Sheet1!BM16+Sheet1!BO16+Sheet1!BQ16))&lt;55,"",A14)</f>
        <v/>
      </c>
      <c r="N14" s="124">
        <v>5.0</v>
      </c>
      <c r="O14" s="125">
        <f>Sheet1!DN15-Sheet1!M15-Sheet1!I15</f>
        <v>682</v>
      </c>
    </row>
    <row r="15">
      <c r="A15" s="119" t="s">
        <v>87</v>
      </c>
      <c r="B15" s="122" t="str">
        <f>IF((Sheet1!I17/Sheet1!F17)&lt;55,"",A15)</f>
        <v/>
      </c>
      <c r="C15" s="122" t="str">
        <f>IF((Sheet1!M17/Sheet1!J17)&lt;55,"",A15)</f>
        <v/>
      </c>
      <c r="D15" s="122" t="str">
        <f>IF((Sheet1!Q17/Sheet1!N17)&lt;55,"",A15)</f>
        <v/>
      </c>
      <c r="E15" s="122" t="str">
        <f>IF((Sheet1!U17/Sheet1!R17)&lt;55,"",A15)</f>
        <v/>
      </c>
      <c r="F15" s="122" t="str">
        <f>IF((Sheet1!Y17/Sheet1!V17)&lt;55,"",A15)</f>
        <v/>
      </c>
      <c r="G15" s="122" t="str">
        <f>IF((Sheet1!AF17/Sheet1!AC17)&lt;55,"",A15)</f>
        <v/>
      </c>
      <c r="H15" s="122" t="str">
        <f>IF((Sheet1!AJ17/Sheet1!AG17)&lt;55,"",A15)</f>
        <v/>
      </c>
      <c r="I15" s="122" t="str">
        <f>IF((Sheet1!AN17/Sheet1!AK17)&lt;55,"",A15)</f>
        <v/>
      </c>
      <c r="J15" s="122" t="str">
        <f>IF((Sheet1!AU17/Sheet1!AR17)&lt;55,"",A15)</f>
        <v/>
      </c>
      <c r="K15" s="122" t="str">
        <f>IF((Sheet1!AY17/Sheet1!AV17)&lt;55,"",A15)</f>
        <v/>
      </c>
      <c r="L15" s="122" t="str">
        <f>IF((Sheet1!AK17/Sheet1!AH17)&lt;55,"",A15)</f>
        <v/>
      </c>
      <c r="M15" s="122" t="str">
        <f>IF((Sheet1!BS17/(Sheet1!BM17+Sheet1!BO17+Sheet1!BQ17))&lt;55,"",A15)</f>
        <v/>
      </c>
      <c r="N15" s="123"/>
      <c r="O15" s="125">
        <f>Sheet1!DN16-Sheet1!M16-Sheet1!I16</f>
        <v>868</v>
      </c>
    </row>
    <row r="16">
      <c r="A16" s="119" t="s">
        <v>88</v>
      </c>
      <c r="B16" s="122" t="str">
        <f>IF((Sheet1!I18/Sheet1!F18)&lt;55,"",A16)</f>
        <v/>
      </c>
      <c r="C16" s="122" t="str">
        <f>IF((Sheet1!M18/Sheet1!J18)&lt;55,"",A16)</f>
        <v/>
      </c>
      <c r="D16" s="122" t="str">
        <f>IF((Sheet1!Q18/Sheet1!N18)&lt;55,"",A16)</f>
        <v/>
      </c>
      <c r="E16" s="122" t="str">
        <f>IF((Sheet1!U18/Sheet1!R18)&lt;55,"",A16)</f>
        <v/>
      </c>
      <c r="F16" s="122" t="str">
        <f>IF((Sheet1!Y18/Sheet1!V18)&lt;55,"",A16)</f>
        <v/>
      </c>
      <c r="G16" s="122" t="str">
        <f>IF((Sheet1!AF18/Sheet1!AC18)&lt;55,"",A16)</f>
        <v/>
      </c>
      <c r="H16" s="122" t="str">
        <f>IF((Sheet1!AJ18/Sheet1!AG18)&lt;55,"",A16)</f>
        <v/>
      </c>
      <c r="I16" s="122" t="str">
        <f>IF((Sheet1!AN18/Sheet1!AK18)&lt;55,"",A16)</f>
        <v/>
      </c>
      <c r="J16" s="122" t="str">
        <f>IF((Sheet1!AU18/Sheet1!AR18)&lt;55,"",A16)</f>
        <v/>
      </c>
      <c r="K16" s="122" t="str">
        <f>IF((Sheet1!AY18/Sheet1!AV18)&lt;55,"",A16)</f>
        <v/>
      </c>
      <c r="L16" s="122" t="str">
        <f>IF((Sheet1!AK18/Sheet1!AH18)&lt;55,"",A16)</f>
        <v/>
      </c>
      <c r="M16" s="126"/>
      <c r="N16" s="123"/>
      <c r="O16" s="125">
        <f>Sheet1!DN17-Sheet1!M17-Sheet1!I17</f>
        <v>439</v>
      </c>
    </row>
    <row r="17">
      <c r="A17" s="119" t="s">
        <v>89</v>
      </c>
      <c r="B17" s="122" t="str">
        <f>IF((Sheet1!I19/Sheet1!F19)&lt;55,"",A17)</f>
        <v/>
      </c>
      <c r="C17" s="122" t="str">
        <f>IF((Sheet1!M19/Sheet1!J19)&lt;55,"",A17)</f>
        <v/>
      </c>
      <c r="D17" s="122" t="str">
        <f>IF((Sheet1!Q19/Sheet1!N19)&lt;55,"",A17)</f>
        <v/>
      </c>
      <c r="E17" s="122" t="str">
        <f>IF((Sheet1!U19/Sheet1!R19)&lt;55,"",A17)</f>
        <v/>
      </c>
      <c r="F17" s="122" t="str">
        <f>IF((Sheet1!Y19/Sheet1!V19)&lt;55,"",A17)</f>
        <v/>
      </c>
      <c r="G17" s="122" t="str">
        <f>IF((Sheet1!AF19/Sheet1!AC19)&lt;55,"",A17)</f>
        <v/>
      </c>
      <c r="H17" s="122" t="str">
        <f>IF((Sheet1!AJ19/Sheet1!AG19)&lt;55,"",A17)</f>
        <v/>
      </c>
      <c r="I17" s="122" t="str">
        <f>IF((Sheet1!AN19/Sheet1!AK19)&lt;55,"",A17)</f>
        <v/>
      </c>
      <c r="J17" s="122" t="str">
        <f>IF((Sheet1!AU19/Sheet1!AR19)&lt;55,"",A17)</f>
        <v/>
      </c>
      <c r="K17" s="122" t="str">
        <f>IF((Sheet1!AY19/Sheet1!AV19)&lt;55,"",A17)</f>
        <v/>
      </c>
      <c r="L17" s="122" t="str">
        <f>IF((Sheet1!AK19/Sheet1!AH19)&lt;55,"",A17)</f>
        <v/>
      </c>
      <c r="M17" s="122" t="str">
        <f>IF((Sheet1!BS19/(Sheet1!BM19+Sheet1!BO19+Sheet1!BQ19))&lt;55,"",A17)</f>
        <v/>
      </c>
      <c r="N17" s="123"/>
      <c r="O17" s="125">
        <f>Sheet1!DN18-Sheet1!M18-Sheet1!I18</f>
        <v>321</v>
      </c>
    </row>
    <row r="18">
      <c r="A18" s="119" t="s">
        <v>90</v>
      </c>
      <c r="B18" s="122" t="str">
        <f>IF((Sheet1!I20/Sheet1!F20)&lt;55,"",A18)</f>
        <v/>
      </c>
      <c r="C18" s="122" t="str">
        <f>IF((Sheet1!M20/Sheet1!J20)&lt;55,"",A18)</f>
        <v/>
      </c>
      <c r="D18" s="122" t="str">
        <f>IF((Sheet1!Q20/Sheet1!N20)&lt;55,"",A18)</f>
        <v/>
      </c>
      <c r="E18" s="122" t="str">
        <f>IF((Sheet1!U20/Sheet1!R20)&lt;55,"",A18)</f>
        <v/>
      </c>
      <c r="F18" s="122" t="str">
        <f>IF((Sheet1!Y20/Sheet1!V20)&lt;55,"",A18)</f>
        <v/>
      </c>
      <c r="G18" s="122" t="str">
        <f>IF((Sheet1!AF20/Sheet1!AC20)&lt;55,"",A18)</f>
        <v/>
      </c>
      <c r="H18" s="122" t="str">
        <f>IF((Sheet1!AJ20/Sheet1!AG20)&lt;55,"",A18)</f>
        <v/>
      </c>
      <c r="I18" s="122" t="str">
        <f>IF((Sheet1!AN20/Sheet1!AK20)&lt;55,"",A18)</f>
        <v/>
      </c>
      <c r="J18" s="122" t="str">
        <f>IF((Sheet1!AU20/Sheet1!AR20)&lt;55,"",A18)</f>
        <v/>
      </c>
      <c r="K18" s="122" t="str">
        <f>IF((Sheet1!AY20/Sheet1!AV20)&lt;55,"",A18)</f>
        <v/>
      </c>
      <c r="L18" s="122" t="str">
        <f>IF((Sheet1!AK20/Sheet1!AH20)&lt;55,"",A18)</f>
        <v/>
      </c>
      <c r="M18" s="122" t="str">
        <f>IF((Sheet1!BS20/(Sheet1!BM20+Sheet1!BO20+Sheet1!BQ20))&lt;55,"",A18)</f>
        <v/>
      </c>
      <c r="N18" s="123"/>
      <c r="O18" s="125">
        <f>Sheet1!DN19-Sheet1!M19-Sheet1!I19</f>
        <v>886</v>
      </c>
    </row>
    <row r="19">
      <c r="A19" s="119" t="s">
        <v>91</v>
      </c>
      <c r="B19" s="122" t="str">
        <f>IF((Sheet1!I21/Sheet1!F21)&lt;55,"",A19)</f>
        <v>AFS Naliya</v>
      </c>
      <c r="C19" s="122" t="str">
        <f>IF((Sheet1!M21/Sheet1!J21)&lt;55,"",A19)</f>
        <v/>
      </c>
      <c r="D19" s="122" t="str">
        <f>IF((Sheet1!Q21/Sheet1!N21)&lt;55,"",A19)</f>
        <v>AFS Naliya</v>
      </c>
      <c r="E19" s="122" t="str">
        <f>IF((Sheet1!U21/Sheet1!R21)&lt;55,"",A19)</f>
        <v>AFS Naliya</v>
      </c>
      <c r="F19" s="122" t="str">
        <f>IF((Sheet1!Y21/Sheet1!V21)&lt;55,"",A19)</f>
        <v/>
      </c>
      <c r="G19" s="122" t="str">
        <f>IF((Sheet1!AF21/Sheet1!AC21)&lt;55,"",A19)</f>
        <v/>
      </c>
      <c r="H19" s="122" t="str">
        <f>IF((Sheet1!AJ21/Sheet1!AG21)&lt;55,"",A19)</f>
        <v/>
      </c>
      <c r="I19" s="122" t="str">
        <f>IF((Sheet1!AN21/Sheet1!AK21)&lt;55,"",A19)</f>
        <v/>
      </c>
      <c r="J19" s="122" t="str">
        <f>IF((Sheet1!AU21/Sheet1!AR21)&lt;55,"",A19)</f>
        <v/>
      </c>
      <c r="K19" s="122" t="str">
        <f>IF((Sheet1!AY21/Sheet1!AV21)&lt;55,"",A19)</f>
        <v/>
      </c>
      <c r="L19" s="122" t="str">
        <f>IF((Sheet1!AK21/Sheet1!AH21)&lt;55,"",A19)</f>
        <v/>
      </c>
      <c r="M19" s="122" t="str">
        <f>IF((Sheet1!BS21/(Sheet1!BM21+Sheet1!BO21+Sheet1!BQ21))&lt;55,"",A19)</f>
        <v>#VALUE!</v>
      </c>
      <c r="N19" s="124">
        <v>3.0</v>
      </c>
      <c r="O19" s="125">
        <f>Sheet1!DN20-Sheet1!M20-Sheet1!I20</f>
        <v>803</v>
      </c>
    </row>
    <row r="20">
      <c r="A20" s="119" t="s">
        <v>92</v>
      </c>
      <c r="B20" s="122" t="str">
        <f>IF((Sheet1!I22/Sheet1!F22)&lt;55,"",A20)</f>
        <v/>
      </c>
      <c r="C20" s="122" t="str">
        <f>IF((Sheet1!M22/Sheet1!J22)&lt;55,"",A20)</f>
        <v/>
      </c>
      <c r="D20" s="122" t="str">
        <f>IF((Sheet1!Q22/Sheet1!N22)&lt;55,"",A20)</f>
        <v/>
      </c>
      <c r="E20" s="122" t="str">
        <f>IF((Sheet1!U22/Sheet1!R22)&lt;55,"",A20)</f>
        <v/>
      </c>
      <c r="F20" s="122" t="str">
        <f>IF((Sheet1!Y22/Sheet1!V22)&lt;55,"",A20)</f>
        <v/>
      </c>
      <c r="G20" s="122" t="str">
        <f>IF((Sheet1!AF22/Sheet1!AC22)&lt;55,"",A20)</f>
        <v/>
      </c>
      <c r="H20" s="122" t="str">
        <f>IF((Sheet1!AJ22/Sheet1!AG22)&lt;55,"",A20)</f>
        <v/>
      </c>
      <c r="I20" s="122" t="str">
        <f>IF((Sheet1!AN22/Sheet1!AK22)&lt;55,"",A20)</f>
        <v/>
      </c>
      <c r="J20" s="122" t="str">
        <f>IF((Sheet1!AU22/Sheet1!AR22)&lt;55,"",A20)</f>
        <v/>
      </c>
      <c r="K20" s="122" t="str">
        <f>IF((Sheet1!AY22/Sheet1!AV22)&lt;55,"",A20)</f>
        <v/>
      </c>
      <c r="L20" s="122" t="str">
        <f>IF((Sheet1!AK22/Sheet1!AH22)&lt;55,"",A20)</f>
        <v/>
      </c>
      <c r="M20" s="122" t="str">
        <f>IF((Sheet1!BS22/(Sheet1!BM22+Sheet1!BO22+Sheet1!BQ22))&lt;55,"",A20)</f>
        <v>#VALUE!</v>
      </c>
      <c r="N20" s="123"/>
      <c r="O20" s="125">
        <f>Sheet1!DN21-Sheet1!M21-Sheet1!I21</f>
        <v>486</v>
      </c>
    </row>
    <row r="21">
      <c r="A21" s="119" t="s">
        <v>93</v>
      </c>
      <c r="B21" s="122" t="str">
        <f>IF((Sheet1!I23/Sheet1!F23)&lt;55,"",A21)</f>
        <v>Porbandar</v>
      </c>
      <c r="C21" s="122" t="str">
        <f>IF((Sheet1!M23/Sheet1!J23)&lt;55,"",A21)</f>
        <v>Porbandar</v>
      </c>
      <c r="D21" s="122"/>
      <c r="E21" s="122" t="str">
        <f>IF((Sheet1!O23/Sheet1!L23)&lt;55,"",C21)</f>
        <v/>
      </c>
      <c r="F21" s="122" t="str">
        <f>IF((Sheet1!P23/Sheet1!M23)&lt;55,"",D21)</f>
        <v/>
      </c>
      <c r="G21" s="122" t="str">
        <f>IF((Sheet1!Q23/Sheet1!N23)&lt;55,"",E21)</f>
        <v/>
      </c>
      <c r="H21" s="122" t="str">
        <f>IF((Sheet1!R23/Sheet1!O23)&lt;55,"",F21)</f>
        <v/>
      </c>
      <c r="I21" s="122" t="str">
        <f>IF((Sheet1!S23/Sheet1!P23)&lt;55,"",G21)</f>
        <v/>
      </c>
      <c r="J21" s="122" t="str">
        <f>IF((Sheet1!T23/Sheet1!Q23)&lt;55,"",H21)</f>
        <v/>
      </c>
      <c r="K21" s="122" t="str">
        <f>IF((Sheet1!U23/Sheet1!R23)&lt;55,"",I21)</f>
        <v/>
      </c>
      <c r="L21" s="122" t="str">
        <f>IF((Sheet1!V23/Sheet1!S23)&lt;55,"",J21)</f>
        <v/>
      </c>
      <c r="M21" s="122" t="str">
        <f>IF((Sheet1!W23/Sheet1!T23)&lt;55,"",K21)</f>
        <v/>
      </c>
      <c r="N21" s="123"/>
      <c r="O21" s="125">
        <f>Sheet1!DN22-Sheet1!M22-Sheet1!I22</f>
        <v>624</v>
      </c>
    </row>
    <row r="22">
      <c r="A22" s="119" t="s">
        <v>94</v>
      </c>
      <c r="B22" s="122" t="str">
        <f>IF((Sheet1!I24/Sheet1!F24)&lt;55,"",A22)</f>
        <v/>
      </c>
      <c r="C22" s="122" t="str">
        <f>IF((Sheet1!M24/Sheet1!J24)&lt;55,"",A22)</f>
        <v/>
      </c>
      <c r="D22" s="122" t="str">
        <f>IF((Sheet1!Q24/Sheet1!N24)&lt;55,"",A22)</f>
        <v/>
      </c>
      <c r="E22" s="122" t="str">
        <f>IF((Sheet1!U24/Sheet1!R24)&lt;55,"",A22)</f>
        <v/>
      </c>
      <c r="F22" s="122" t="str">
        <f>IF((Sheet1!Y24/Sheet1!V24)&lt;55,"",A22)</f>
        <v/>
      </c>
      <c r="G22" s="122" t="str">
        <f>IF((Sheet1!AF24/Sheet1!AC24)&lt;55,"",A22)</f>
        <v/>
      </c>
      <c r="H22" s="122" t="str">
        <f>IF((Sheet1!AJ24/Sheet1!AG24)&lt;55,"",A22)</f>
        <v/>
      </c>
      <c r="I22" s="122" t="str">
        <f>IF((Sheet1!AN24/Sheet1!AK24)&lt;55,"",A22)</f>
        <v/>
      </c>
      <c r="J22" s="122" t="str">
        <f>IF((Sheet1!AU24/Sheet1!AR24)&lt;55,"",A22)</f>
        <v/>
      </c>
      <c r="K22" s="122" t="str">
        <f>IF((Sheet1!AY24/Sheet1!AV24)&lt;55,"",A22)</f>
        <v/>
      </c>
      <c r="L22" s="122" t="str">
        <f>IF((Sheet1!AK24/Sheet1!AH24)&lt;55,"",A22)</f>
        <v/>
      </c>
      <c r="M22" s="122" t="str">
        <f>IF((Sheet1!BS24/(Sheet1!BM24+Sheet1!BO24+Sheet1!BQ24))&lt;55,"",A22)</f>
        <v/>
      </c>
      <c r="N22" s="123"/>
      <c r="O22" s="125">
        <f>Sheet1!DN23-Sheet1!M23-Sheet1!I23</f>
        <v>757</v>
      </c>
    </row>
    <row r="23">
      <c r="A23" s="119" t="s">
        <v>95</v>
      </c>
      <c r="B23" s="122" t="str">
        <f>IF((Sheet1!I25/Sheet1!F25)&lt;55,"",A23)</f>
        <v/>
      </c>
      <c r="C23" s="122" t="str">
        <f>IF((Sheet1!M25/Sheet1!J25)&lt;55,"",A23)</f>
        <v/>
      </c>
      <c r="D23" s="122" t="str">
        <f>IF((Sheet1!Q25/Sheet1!N25)&lt;55,"",A23)</f>
        <v/>
      </c>
      <c r="E23" s="122" t="str">
        <f>IF((Sheet1!U25/Sheet1!R25)&lt;55,"",A23)</f>
        <v/>
      </c>
      <c r="F23" s="122" t="str">
        <f>IF((Sheet1!Y25/Sheet1!V25)&lt;55,"",A23)</f>
        <v/>
      </c>
      <c r="G23" s="122" t="str">
        <f>IF((Sheet1!AF25/Sheet1!AC25)&lt;55,"",A23)</f>
        <v/>
      </c>
      <c r="H23" s="122" t="str">
        <f>IF((Sheet1!AJ25/Sheet1!AG25)&lt;55,"",A23)</f>
        <v/>
      </c>
      <c r="I23" s="122" t="str">
        <f>IF((Sheet1!AN25/Sheet1!AK25)&lt;55,"",A23)</f>
        <v/>
      </c>
      <c r="J23" s="122" t="str">
        <f>IF((Sheet1!AU25/Sheet1!AR25)&lt;55,"",A23)</f>
        <v/>
      </c>
      <c r="K23" s="122" t="str">
        <f>IF((Sheet1!AY25/Sheet1!AV25)&lt;55,"",A23)</f>
        <v/>
      </c>
      <c r="L23" s="122" t="str">
        <f>IF((Sheet1!AK25/Sheet1!AH25)&lt;55,"",A23)</f>
        <v/>
      </c>
      <c r="M23" s="122" t="str">
        <f>IF((Sheet1!BS25/(Sheet1!BM25+Sheet1!BO25+Sheet1!BQ25))&lt;55,"",A23)</f>
        <v/>
      </c>
      <c r="N23" s="123"/>
      <c r="O23" s="125">
        <f>Sheet1!DN24-Sheet1!M24-Sheet1!I24</f>
        <v>398</v>
      </c>
    </row>
    <row r="24">
      <c r="A24" s="119" t="s">
        <v>97</v>
      </c>
      <c r="B24" s="122" t="str">
        <f>IF((Sheet1!I26/Sheet1!F26)&lt;55,"",A24)</f>
        <v/>
      </c>
      <c r="C24" s="122" t="str">
        <f>IF((Sheet1!M26/Sheet1!J26)&lt;55,"",A24)</f>
        <v/>
      </c>
      <c r="D24" s="122" t="str">
        <f>IF((Sheet1!Q26/Sheet1!N26)&lt;55,"",A24)</f>
        <v/>
      </c>
      <c r="E24" s="122" t="str">
        <f>IF((Sheet1!U26/Sheet1!R26)&lt;55,"",A24)</f>
        <v/>
      </c>
      <c r="F24" s="122" t="str">
        <f>IF((Sheet1!Y26/Sheet1!V26)&lt;55,"",A24)</f>
        <v/>
      </c>
      <c r="G24" s="122" t="str">
        <f>IF((Sheet1!AF26/Sheet1!AC26)&lt;55,"",A24)</f>
        <v/>
      </c>
      <c r="H24" s="122" t="str">
        <f>IF((Sheet1!AJ26/Sheet1!AG26)&lt;55,"",A24)</f>
        <v/>
      </c>
      <c r="I24" s="122" t="str">
        <f>IF((Sheet1!AN26/Sheet1!AK26)&lt;55,"",A24)</f>
        <v/>
      </c>
      <c r="J24" s="122" t="str">
        <f>IF((Sheet1!AU26/Sheet1!AR26)&lt;55,"",A24)</f>
        <v/>
      </c>
      <c r="K24" s="122" t="str">
        <f>IF((Sheet1!AY26/Sheet1!AV26)&lt;55,"",A24)</f>
        <v/>
      </c>
      <c r="L24" s="122" t="str">
        <f>IF((Sheet1!AK26/Sheet1!AH26)&lt;55,"",A24)</f>
        <v/>
      </c>
      <c r="M24" s="122" t="str">
        <f>IF((Sheet1!BS26/(Sheet1!BM26+Sheet1!BO26+Sheet1!BQ26))&lt;55,"",A24)</f>
        <v>#VALUE!</v>
      </c>
      <c r="N24" s="123"/>
      <c r="O24" s="125">
        <f>Sheet1!DN25-Sheet1!M25-Sheet1!I25</f>
        <v>1375</v>
      </c>
    </row>
    <row r="25">
      <c r="A25" s="119" t="s">
        <v>98</v>
      </c>
      <c r="B25" s="122" t="str">
        <f>IF((Sheet1!I27/Sheet1!F27)&lt;55,"",A25)</f>
        <v/>
      </c>
      <c r="C25" s="122" t="str">
        <f>IF((Sheet1!M27/Sheet1!J27)&lt;55,"",A25)</f>
        <v/>
      </c>
      <c r="D25" s="122" t="str">
        <f>IF((Sheet1!Q27/Sheet1!N27)&lt;55,"",A25)</f>
        <v/>
      </c>
      <c r="E25" s="122" t="str">
        <f>IF((Sheet1!U27/Sheet1!R27)&lt;55,"",A25)</f>
        <v/>
      </c>
      <c r="F25" s="122" t="str">
        <f>IF((Sheet1!Y27/Sheet1!V27)&lt;55,"",A25)</f>
        <v/>
      </c>
      <c r="G25" s="122" t="str">
        <f>IF((Sheet1!AF27/Sheet1!AC27)&lt;55,"",A25)</f>
        <v/>
      </c>
      <c r="H25" s="122" t="str">
        <f>IF((Sheet1!AJ27/Sheet1!AG27)&lt;55,"",A25)</f>
        <v>DIU</v>
      </c>
      <c r="I25" s="122" t="str">
        <f>IF((Sheet1!AN27/Sheet1!AK27)&lt;55,"",A25)</f>
        <v/>
      </c>
      <c r="J25" s="122" t="str">
        <f>IF((Sheet1!AU27/Sheet1!AR27)&lt;55,"",A25)</f>
        <v/>
      </c>
      <c r="K25" s="122" t="str">
        <f>IF((Sheet1!AY27/Sheet1!AV27)&lt;55,"",A25)</f>
        <v/>
      </c>
      <c r="L25" s="122" t="str">
        <f>IF((Sheet1!AK27/Sheet1!AH27)&lt;55,"",A25)</f>
        <v/>
      </c>
      <c r="M25" s="122"/>
      <c r="N25" s="123"/>
      <c r="O25" s="125">
        <f>Sheet1!DN26-Sheet1!M26-Sheet1!I26</f>
        <v>584</v>
      </c>
    </row>
    <row r="26">
      <c r="A26" s="119" t="s">
        <v>100</v>
      </c>
      <c r="B26" s="122" t="str">
        <f>IF((Sheet1!I28/Sheet1!F28)&lt;55,"",A26)</f>
        <v/>
      </c>
      <c r="C26" s="122" t="str">
        <f>IF((Sheet1!M28/Sheet1!J28)&lt;55,"",A26)</f>
        <v/>
      </c>
      <c r="D26" s="122" t="str">
        <f>IF((Sheet1!Q28/Sheet1!N28)&lt;55,"",A26)</f>
        <v/>
      </c>
      <c r="E26" s="122" t="str">
        <f>IF((Sheet1!U28/Sheet1!R28)&lt;55,"",A26)</f>
        <v/>
      </c>
      <c r="F26" s="122" t="str">
        <f>IF((Sheet1!Y28/Sheet1!V28)&lt;55,"",A26)</f>
        <v/>
      </c>
      <c r="G26" s="122" t="str">
        <f>IF((Sheet1!AF28/Sheet1!AC28)&lt;55,"",A26)</f>
        <v/>
      </c>
      <c r="H26" s="122" t="str">
        <f>IF((Sheet1!AJ28/Sheet1!AG28)&lt;55,"",A26)</f>
        <v/>
      </c>
      <c r="I26" s="122" t="str">
        <f>IF((Sheet1!AN28/Sheet1!AK28)&lt;55,"",A26)</f>
        <v/>
      </c>
      <c r="J26" s="122" t="str">
        <f>IF((Sheet1!AU28/Sheet1!AR28)&lt;55,"",A26)</f>
        <v/>
      </c>
      <c r="K26" s="122" t="str">
        <f>IF((Sheet1!AY28/Sheet1!AV28)&lt;55,"",A26)</f>
        <v/>
      </c>
      <c r="L26" s="122" t="str">
        <f>IF((Sheet1!AK28/Sheet1!AH28)&lt;55,"",A26)</f>
        <v/>
      </c>
      <c r="M26" s="122" t="str">
        <f>IF((Sheet1!BS28/(Sheet1!BM28+Sheet1!BO28+Sheet1!BQ28))&lt;55,"",A26)</f>
        <v>#VALUE!</v>
      </c>
      <c r="N26" s="123"/>
      <c r="O26" s="125">
        <f>Sheet1!DN27-Sheet1!M27-Sheet1!I27</f>
        <v>445</v>
      </c>
    </row>
    <row r="27">
      <c r="A27" s="119" t="s">
        <v>101</v>
      </c>
      <c r="B27" s="122" t="str">
        <f>IF((Sheet1!I29/Sheet1!F29)&lt;55,"",A27)</f>
        <v/>
      </c>
      <c r="C27" s="122" t="str">
        <f>IF((Sheet1!M29/Sheet1!J29)&lt;55,"",A27)</f>
        <v/>
      </c>
      <c r="D27" s="122" t="str">
        <f>IF((Sheet1!Q29/Sheet1!N29)&lt;55,"",A27)</f>
        <v/>
      </c>
      <c r="E27" s="122" t="str">
        <f>IF((Sheet1!U29/Sheet1!R29)&lt;55,"",A27)</f>
        <v/>
      </c>
      <c r="F27" s="122" t="str">
        <f>IF((Sheet1!Y29/Sheet1!V29)&lt;55,"",A27)</f>
        <v/>
      </c>
      <c r="G27" s="122" t="str">
        <f>IF((Sheet1!AF29/Sheet1!AC29)&lt;55,"",A27)</f>
        <v/>
      </c>
      <c r="H27" s="122" t="str">
        <f>IF((Sheet1!AJ29/Sheet1!AG29)&lt;55,"",A27)</f>
        <v/>
      </c>
      <c r="I27" s="122" t="str">
        <f>IF((Sheet1!AN29/Sheet1!AK29)&lt;55,"",A27)</f>
        <v/>
      </c>
      <c r="J27" s="122" t="str">
        <f>IF((Sheet1!AU29/Sheet1!AR29)&lt;55,"",A27)</f>
        <v/>
      </c>
      <c r="K27" s="122" t="str">
        <f>IF((Sheet1!AY29/Sheet1!AV29)&lt;55,"",A27)</f>
        <v/>
      </c>
      <c r="L27" s="122" t="str">
        <f>IF((Sheet1!AK29/Sheet1!AH29)&lt;55,"",A27)</f>
        <v/>
      </c>
      <c r="M27" s="122" t="str">
        <f>IF((Sheet1!BS29/(Sheet1!BM29+Sheet1!BO29+Sheet1!BQ29))&lt;55,"",A27)</f>
        <v/>
      </c>
      <c r="N27" s="123"/>
      <c r="O27" s="125">
        <f>Sheet1!DN28-Sheet1!M28-Sheet1!I28</f>
        <v>373</v>
      </c>
    </row>
    <row r="28">
      <c r="A28" s="119" t="s">
        <v>102</v>
      </c>
      <c r="B28" s="122" t="str">
        <f>IF((Sheet1!I30/Sheet1!F30)&lt;55,"",A28)</f>
        <v/>
      </c>
      <c r="C28" s="122" t="str">
        <f>IF((Sheet1!M30/Sheet1!J30)&lt;55,"",A28)</f>
        <v/>
      </c>
      <c r="D28" s="122" t="str">
        <f>IF((Sheet1!Q30/Sheet1!N30)&lt;55,"",A28)</f>
        <v/>
      </c>
      <c r="E28" s="122" t="str">
        <f>IF((Sheet1!U30/Sheet1!R30)&lt;55,"",A28)</f>
        <v/>
      </c>
      <c r="F28" s="122" t="str">
        <f>IF((Sheet1!Y30/Sheet1!V30)&lt;55,"",A28)</f>
        <v/>
      </c>
      <c r="G28" s="122" t="str">
        <f>IF((Sheet1!AF30/Sheet1!AC30)&lt;55,"",A28)</f>
        <v/>
      </c>
      <c r="H28" s="122" t="str">
        <f>IF((Sheet1!AJ30/Sheet1!AG30)&lt;55,"",A28)</f>
        <v/>
      </c>
      <c r="I28" s="122" t="str">
        <f>IF((Sheet1!AN30/Sheet1!AK30)&lt;55,"",A28)</f>
        <v/>
      </c>
      <c r="J28" s="122" t="str">
        <f>IF((Sheet1!AU30/Sheet1!AR30)&lt;55,"",A28)</f>
        <v/>
      </c>
      <c r="K28" s="122" t="str">
        <f>IF((Sheet1!AY30/Sheet1!AV30)&lt;55,"",A28)</f>
        <v/>
      </c>
      <c r="L28" s="122" t="str">
        <f>IF((Sheet1!AK30/Sheet1!AH30)&lt;55,"",A28)</f>
        <v/>
      </c>
      <c r="M28" s="122" t="str">
        <f>IF((Sheet1!BS30/(Sheet1!BM30+Sheet1!BO30+Sheet1!BQ30))&lt;55,"",A28)</f>
        <v/>
      </c>
      <c r="N28" s="123"/>
      <c r="O28" s="125">
        <f>Sheet1!DN29-Sheet1!M29-Sheet1!I29</f>
        <v>1243</v>
      </c>
    </row>
    <row r="29">
      <c r="A29" s="119" t="s">
        <v>103</v>
      </c>
      <c r="B29" s="122" t="str">
        <f>IF((Sheet1!I31/Sheet1!F31)&lt;55,"",A29)</f>
        <v/>
      </c>
      <c r="C29" s="122" t="str">
        <f>IF((Sheet1!M31/Sheet1!J31)&lt;55,"",A29)</f>
        <v/>
      </c>
      <c r="D29" s="122" t="str">
        <f>IF((Sheet1!Q31/Sheet1!N31)&lt;55,"",A29)</f>
        <v/>
      </c>
      <c r="E29" s="122" t="str">
        <f>IF((Sheet1!U31/Sheet1!R31)&lt;55,"",A29)</f>
        <v/>
      </c>
      <c r="F29" s="122" t="str">
        <f>IF((Sheet1!Y31/Sheet1!V31)&lt;55,"",A29)</f>
        <v/>
      </c>
      <c r="G29" s="122" t="str">
        <f>IF((Sheet1!AF31/Sheet1!AC31)&lt;55,"",A29)</f>
        <v/>
      </c>
      <c r="H29" s="122" t="str">
        <f>IF((Sheet1!AJ31/Sheet1!AG31)&lt;55,"",A29)</f>
        <v/>
      </c>
      <c r="I29" s="122" t="str">
        <f>IF((Sheet1!AN31/Sheet1!AK31)&lt;55,"",A29)</f>
        <v/>
      </c>
      <c r="J29" s="122" t="str">
        <f>IF((Sheet1!AU31/Sheet1!AR31)&lt;55,"",A29)</f>
        <v/>
      </c>
      <c r="K29" s="122" t="str">
        <f>IF((Sheet1!AY31/Sheet1!AV31)&lt;55,"",A29)</f>
        <v/>
      </c>
      <c r="L29" s="122" t="str">
        <f>IF((Sheet1!AK31/Sheet1!AH31)&lt;55,"",A29)</f>
        <v/>
      </c>
      <c r="M29" s="122" t="str">
        <f>IF((Sheet1!BS31/(Sheet1!BM31+Sheet1!BO31+Sheet1!BQ31))&lt;55,"",A29)</f>
        <v/>
      </c>
      <c r="N29" s="123"/>
      <c r="O29" s="125">
        <f>Sheet1!DN30-Sheet1!M30-Sheet1!I30</f>
        <v>1133</v>
      </c>
    </row>
    <row r="30">
      <c r="A30" s="119" t="s">
        <v>104</v>
      </c>
      <c r="B30" s="122" t="str">
        <f>IF((Sheet1!I32/Sheet1!F32)&lt;55,"",A30)</f>
        <v/>
      </c>
      <c r="C30" s="122" t="str">
        <f>IF((Sheet1!M32/Sheet1!J32)&lt;55,"",A30)</f>
        <v/>
      </c>
      <c r="D30" s="122" t="str">
        <f>IF((Sheet1!Q32/Sheet1!N32)&lt;55,"",A30)</f>
        <v/>
      </c>
      <c r="E30" s="122" t="str">
        <f>IF((Sheet1!U32/Sheet1!R32)&lt;55,"",A30)</f>
        <v/>
      </c>
      <c r="F30" s="122" t="str">
        <f>IF((Sheet1!Y32/Sheet1!V32)&lt;55,"",A30)</f>
        <v/>
      </c>
      <c r="G30" s="122" t="str">
        <f>IF((Sheet1!AF32/Sheet1!AC32)&lt;55,"",A30)</f>
        <v/>
      </c>
      <c r="H30" s="122" t="str">
        <f>IF((Sheet1!AJ32/Sheet1!AG32)&lt;55,"",A30)</f>
        <v/>
      </c>
      <c r="I30" s="122" t="str">
        <f>IF((Sheet1!AN32/Sheet1!AK32)&lt;55,"",A30)</f>
        <v/>
      </c>
      <c r="J30" s="122" t="str">
        <f>IF((Sheet1!AU32/Sheet1!AR32)&lt;55,"",A30)</f>
        <v/>
      </c>
      <c r="K30" s="122" t="str">
        <f>IF((Sheet1!AY32/Sheet1!AV32)&lt;55,"",A30)</f>
        <v/>
      </c>
      <c r="L30" s="122" t="str">
        <f>IF((Sheet1!AK32/Sheet1!AH32)&lt;55,"",A30)</f>
        <v/>
      </c>
      <c r="M30" s="122" t="str">
        <f>IF((Sheet1!BS32/(Sheet1!BM32+Sheet1!BO32+Sheet1!BQ32))&lt;55,"",A30)</f>
        <v/>
      </c>
      <c r="N30" s="123"/>
      <c r="O30" s="125">
        <f>Sheet1!DN31-Sheet1!M31-Sheet1!I31</f>
        <v>807</v>
      </c>
    </row>
    <row r="31">
      <c r="A31" s="119" t="s">
        <v>105</v>
      </c>
      <c r="B31" s="122" t="str">
        <f>IF((Sheet1!I33/Sheet1!F33)&lt;55,"",A31)</f>
        <v/>
      </c>
      <c r="C31" s="122" t="str">
        <f>IF((Sheet1!M33/Sheet1!J33)&lt;55,"",A31)</f>
        <v/>
      </c>
      <c r="D31" s="122" t="str">
        <f>IF((Sheet1!Q33/Sheet1!N33)&lt;55,"",A31)</f>
        <v/>
      </c>
      <c r="E31" s="122" t="str">
        <f>IF((Sheet1!U33/Sheet1!R33)&lt;55,"",A31)</f>
        <v/>
      </c>
      <c r="F31" s="122" t="str">
        <f>IF((Sheet1!Y33/Sheet1!V33)&lt;55,"",A31)</f>
        <v/>
      </c>
      <c r="G31" s="122" t="str">
        <f>IF((Sheet1!AF33/Sheet1!AC33)&lt;55,"",A31)</f>
        <v/>
      </c>
      <c r="H31" s="122" t="str">
        <f>IF((Sheet1!AJ33/Sheet1!AG33)&lt;55,"",A31)</f>
        <v/>
      </c>
      <c r="I31" s="122" t="str">
        <f>IF((Sheet1!AN33/Sheet1!AK33)&lt;55,"",A31)</f>
        <v/>
      </c>
      <c r="J31" s="122" t="str">
        <f>IF((Sheet1!AU33/Sheet1!AR33)&lt;55,"",A31)</f>
        <v/>
      </c>
      <c r="K31" s="122" t="str">
        <f>IF((Sheet1!AY33/Sheet1!AV33)&lt;55,"",A31)</f>
        <v/>
      </c>
      <c r="L31" s="122" t="str">
        <f>IF((Sheet1!AK33/Sheet1!AH33)&lt;55,"",A31)</f>
        <v/>
      </c>
      <c r="M31" s="122" t="str">
        <f>IF((Sheet1!BS33/(Sheet1!BM33+Sheet1!BO33+Sheet1!BQ33))&lt;55,"",A31)</f>
        <v/>
      </c>
      <c r="N31" s="123"/>
      <c r="O31" s="125">
        <f>Sheet1!DN32-Sheet1!M32-Sheet1!I32</f>
        <v>299</v>
      </c>
    </row>
    <row r="32">
      <c r="A32" s="119" t="s">
        <v>106</v>
      </c>
      <c r="B32" s="122" t="str">
        <f>IF((Sheet1!I34/Sheet1!F34)&lt;55,"",A32)</f>
        <v/>
      </c>
      <c r="C32" s="122" t="str">
        <f>IF((Sheet1!M34/Sheet1!J34)&lt;55,"",A32)</f>
        <v/>
      </c>
      <c r="D32" s="122" t="str">
        <f>IF((Sheet1!Q34/Sheet1!N34)&lt;55,"",A32)</f>
        <v/>
      </c>
      <c r="E32" s="122" t="str">
        <f>IF((Sheet1!U34/Sheet1!R34)&lt;55,"",A32)</f>
        <v/>
      </c>
      <c r="F32" s="122" t="str">
        <f>IF((Sheet1!Y34/Sheet1!V34)&lt;55,"",A32)</f>
        <v/>
      </c>
      <c r="G32" s="122" t="str">
        <f>IF((Sheet1!AF34/Sheet1!AC34)&lt;55,"",A32)</f>
        <v/>
      </c>
      <c r="H32" s="122" t="str">
        <f>IF((Sheet1!AJ34/Sheet1!AG34)&lt;55,"",A32)</f>
        <v/>
      </c>
      <c r="I32" s="122" t="str">
        <f>IF((Sheet1!AN34/Sheet1!AK34)&lt;55,"",A32)</f>
        <v/>
      </c>
      <c r="J32" s="122" t="str">
        <f>IF((Sheet1!AU34/Sheet1!AR34)&lt;55,"",A32)</f>
        <v/>
      </c>
      <c r="K32" s="122" t="str">
        <f>IF((Sheet1!AY34/Sheet1!AV34)&lt;55,"",A32)</f>
        <v/>
      </c>
      <c r="L32" s="122" t="str">
        <f>IF((Sheet1!AK34/Sheet1!AH34)&lt;55,"",A32)</f>
        <v/>
      </c>
      <c r="M32" s="122" t="str">
        <f>IF((Sheet1!BS34/(Sheet1!BM34+Sheet1!BO34+Sheet1!BQ34))&lt;55,"",A32)</f>
        <v/>
      </c>
      <c r="N32" s="123"/>
      <c r="O32" s="125">
        <f>Sheet1!DN33-Sheet1!M33-Sheet1!I33</f>
        <v>744</v>
      </c>
    </row>
    <row r="33">
      <c r="A33" s="119" t="s">
        <v>107</v>
      </c>
      <c r="B33" s="122" t="str">
        <f>IF((Sheet1!I35/Sheet1!F35)&lt;55,"",A33)</f>
        <v/>
      </c>
      <c r="C33" s="122" t="str">
        <f>IF((Sheet1!M35/Sheet1!J35)&lt;55,"",A33)</f>
        <v/>
      </c>
      <c r="D33" s="122" t="str">
        <f>IF((Sheet1!Q35/Sheet1!N35)&lt;55,"",A33)</f>
        <v/>
      </c>
      <c r="E33" s="122" t="str">
        <f>IF((Sheet1!U35/Sheet1!R35)&lt;55,"",A33)</f>
        <v/>
      </c>
      <c r="F33" s="122" t="str">
        <f>IF((Sheet1!Y35/Sheet1!V35)&lt;55,"",A33)</f>
        <v/>
      </c>
      <c r="G33" s="122" t="str">
        <f>IF((Sheet1!AF35/Sheet1!AC35)&lt;55,"",A33)</f>
        <v/>
      </c>
      <c r="H33" s="122" t="str">
        <f>IF((Sheet1!AJ35/Sheet1!AG35)&lt;55,"",A33)</f>
        <v/>
      </c>
      <c r="I33" s="122" t="str">
        <f>IF((Sheet1!AN35/Sheet1!AK35)&lt;55,"",A33)</f>
        <v/>
      </c>
      <c r="J33" s="122" t="str">
        <f>IF((Sheet1!AU35/Sheet1!AR35)&lt;55,"",A33)</f>
        <v/>
      </c>
      <c r="K33" s="122" t="str">
        <f>IF((Sheet1!AY35/Sheet1!AV35)&lt;55,"",A33)</f>
        <v/>
      </c>
      <c r="L33" s="122" t="str">
        <f>IF((Sheet1!AK35/Sheet1!AH35)&lt;55,"",A33)</f>
        <v/>
      </c>
      <c r="M33" s="126"/>
      <c r="N33" s="123"/>
      <c r="O33" s="125">
        <f>Sheet1!DN34-Sheet1!M34-Sheet1!I34</f>
        <v>541</v>
      </c>
    </row>
    <row r="34">
      <c r="A34" s="119" t="s">
        <v>108</v>
      </c>
      <c r="B34" s="122" t="str">
        <f>IF((Sheet1!I36/Sheet1!F36)&lt;55,"",A34)</f>
        <v/>
      </c>
      <c r="C34" s="122" t="str">
        <f>IF((Sheet1!M36/Sheet1!J36)&lt;55,"",A34)</f>
        <v/>
      </c>
      <c r="D34" s="122" t="str">
        <f>IF((Sheet1!Q36/Sheet1!N36)&lt;55,"",A34)</f>
        <v/>
      </c>
      <c r="E34" s="122" t="str">
        <f>IF((Sheet1!U36/Sheet1!R36)&lt;55,"",A34)</f>
        <v/>
      </c>
      <c r="F34" s="122" t="str">
        <f>IF((Sheet1!Y36/Sheet1!V36)&lt;55,"",A34)</f>
        <v/>
      </c>
      <c r="G34" s="122" t="str">
        <f>IF((Sheet1!AF36/Sheet1!AC36)&lt;55,"",A34)</f>
        <v/>
      </c>
      <c r="H34" s="122" t="str">
        <f>IF((Sheet1!AJ36/Sheet1!AG36)&lt;55,"",A34)</f>
        <v/>
      </c>
      <c r="I34" s="122" t="str">
        <f>IF((Sheet1!AN36/Sheet1!AK36)&lt;55,"",A34)</f>
        <v/>
      </c>
      <c r="J34" s="122" t="str">
        <f>IF((Sheet1!AU36/Sheet1!AR36)&lt;55,"",A34)</f>
        <v/>
      </c>
      <c r="K34" s="122" t="str">
        <f>IF((Sheet1!AY36/Sheet1!AV36)&lt;55,"",A34)</f>
        <v>BARODA AFS</v>
      </c>
      <c r="L34" s="122" t="str">
        <f>IF((Sheet1!AK36/Sheet1!AH36)&lt;55,"",A34)</f>
        <v/>
      </c>
      <c r="M34" s="122" t="str">
        <f>IF((Sheet1!BS36/(Sheet1!BM36+Sheet1!BO36+Sheet1!BQ36))&lt;55,"",A34)</f>
        <v/>
      </c>
      <c r="N34" s="124">
        <v>1.0</v>
      </c>
      <c r="O34" s="125">
        <f>Sheet1!DN35-Sheet1!M35-Sheet1!I35</f>
        <v>295</v>
      </c>
    </row>
    <row r="35">
      <c r="A35" s="119" t="s">
        <v>109</v>
      </c>
      <c r="B35" s="126" t="s">
        <v>85</v>
      </c>
      <c r="C35" s="122" t="str">
        <f>IF((Sheet1!M37/Sheet1!J37)&lt;55,"",A35)</f>
        <v/>
      </c>
      <c r="D35" s="122" t="str">
        <f>IF((Sheet1!Q37/Sheet1!N37)&lt;55,"",A35)</f>
        <v/>
      </c>
      <c r="E35" s="122" t="str">
        <f>IF((Sheet1!U37/Sheet1!R37)&lt;55,"",A35)</f>
        <v/>
      </c>
      <c r="F35" s="122" t="str">
        <f>IF((Sheet1!Y37/Sheet1!V37)&lt;55,"",A35)</f>
        <v/>
      </c>
      <c r="G35" s="122" t="str">
        <f>IF((Sheet1!AF37/Sheet1!AC37)&lt;55,"",A35)</f>
        <v/>
      </c>
      <c r="H35" s="122" t="str">
        <f>IF((Sheet1!AJ37/Sheet1!AG37)&lt;55,"",A35)</f>
        <v/>
      </c>
      <c r="I35" s="122" t="str">
        <f>IF((Sheet1!AN37/Sheet1!AK37)&lt;55,"",A35)</f>
        <v/>
      </c>
      <c r="J35" s="122" t="str">
        <f>IF((Sheet1!AU37/Sheet1!AR37)&lt;55,"",A35)</f>
        <v/>
      </c>
      <c r="K35" s="122" t="str">
        <f>IF((Sheet1!AY37/Sheet1!AV37)&lt;55,"",A35)</f>
        <v/>
      </c>
      <c r="L35" s="122" t="str">
        <f>IF((Sheet1!AK37/Sheet1!AH37)&lt;55,"",A35)</f>
        <v/>
      </c>
      <c r="M35" s="122" t="str">
        <f>IF((Sheet1!BS37/(Sheet1!BM37+Sheet1!BO37+Sheet1!BQ37))&lt;55,"",A35)</f>
        <v/>
      </c>
      <c r="N35" s="124">
        <v>1.0</v>
      </c>
      <c r="O35" s="125">
        <f>Sheet1!DN36-Sheet1!M36-Sheet1!I36</f>
        <v>1511</v>
      </c>
    </row>
    <row r="36">
      <c r="A36" s="119" t="s">
        <v>110</v>
      </c>
      <c r="B36" s="122" t="str">
        <f>IF((Sheet1!I38/Sheet1!F38)&lt;55,"",A36)</f>
        <v/>
      </c>
      <c r="C36" s="127" t="str">
        <f>IF((Sheet1!M38/Sheet1!J38)&lt;55,"",A36)</f>
        <v/>
      </c>
      <c r="D36" s="122" t="str">
        <f>IF((Sheet1!Q38/Sheet1!N38)&lt;55,"",A36)</f>
        <v/>
      </c>
      <c r="E36" s="122" t="str">
        <f>IF((Sheet1!U38/Sheet1!R38)&lt;55,"",A36)</f>
        <v/>
      </c>
      <c r="F36" s="122" t="str">
        <f>IF((Sheet1!Y38/Sheet1!V38)&lt;55,"",A36)</f>
        <v/>
      </c>
      <c r="G36" s="122" t="str">
        <f>IF((Sheet1!AF38/Sheet1!AC38)&lt;55,"",A36)</f>
        <v/>
      </c>
      <c r="H36" s="122" t="str">
        <f>IF((Sheet1!AJ38/Sheet1!AG38)&lt;55,"",A36)</f>
        <v/>
      </c>
      <c r="I36" s="122" t="str">
        <f>IF((Sheet1!AN38/Sheet1!AK38)&lt;55,"",A36)</f>
        <v/>
      </c>
      <c r="J36" s="122" t="str">
        <f>IF((Sheet1!AU38/Sheet1!AR38)&lt;55,"",A36)</f>
        <v/>
      </c>
      <c r="K36" s="122" t="str">
        <f>IF((Sheet1!AY38/Sheet1!AV38)&lt;55,"",A36)</f>
        <v/>
      </c>
      <c r="L36" s="122" t="str">
        <f>IF((Sheet1!AK38/Sheet1!AH38)&lt;55,"",A36)</f>
        <v/>
      </c>
      <c r="M36" s="122" t="str">
        <f>IF((Sheet1!BS38/(Sheet1!BM38+Sheet1!BO38+Sheet1!BQ38))&lt;55,"",A36)</f>
        <v/>
      </c>
      <c r="N36" s="123"/>
      <c r="O36" s="125">
        <f>Sheet1!DN37-Sheet1!M37-Sheet1!I37</f>
        <v>395</v>
      </c>
    </row>
    <row r="37">
      <c r="A37" s="128" t="s">
        <v>111</v>
      </c>
      <c r="B37" s="122" t="str">
        <f>IF((Sheet1!I39/Sheet1!F39)&lt;55,"",A37)</f>
        <v/>
      </c>
      <c r="C37" s="122" t="str">
        <f>IF((Sheet1!M39/Sheet1!J39)&lt;55,"",A37)</f>
        <v/>
      </c>
      <c r="D37" s="122" t="str">
        <f>IF((Sheet1!Q39/Sheet1!N39)&lt;55,"",A37)</f>
        <v/>
      </c>
      <c r="E37" s="122" t="str">
        <f>IF((Sheet1!U39/Sheet1!R39)&lt;55,"",A37)</f>
        <v/>
      </c>
      <c r="F37" s="122" t="str">
        <f>IF((Sheet1!Y39/Sheet1!V39)&lt;55,"",A37)</f>
        <v/>
      </c>
      <c r="G37" s="122" t="str">
        <f>IF((Sheet1!AF39/Sheet1!AC39)&lt;55,"",A37)</f>
        <v/>
      </c>
      <c r="H37" s="122" t="str">
        <f>IF((Sheet1!AJ39/Sheet1!AG39)&lt;55,"",A37)</f>
        <v/>
      </c>
      <c r="I37" s="122" t="str">
        <f>IF((Sheet1!AN39/Sheet1!AK39)&lt;55,"",A37)</f>
        <v/>
      </c>
      <c r="J37" s="122" t="str">
        <f>IF((Sheet1!AU39/Sheet1!AR39)&lt;55,"",A37)</f>
        <v/>
      </c>
      <c r="K37" s="122" t="str">
        <f>IF((Sheet1!AY39/Sheet1!AV39)&lt;55,"",A37)</f>
        <v/>
      </c>
      <c r="L37" s="122" t="str">
        <f>IF((Sheet1!AK39/Sheet1!AH39)&lt;55,"",A37)</f>
        <v/>
      </c>
      <c r="M37" s="122" t="str">
        <f>IF((Sheet1!BS39/(Sheet1!BM39+Sheet1!BO39+Sheet1!BQ39))&lt;55,"",A37)</f>
        <v/>
      </c>
      <c r="N37" s="123"/>
      <c r="O37" s="125">
        <f>Sheet1!DN38-Sheet1!M38-Sheet1!I38</f>
        <v>1806</v>
      </c>
    </row>
    <row r="38">
      <c r="A38" s="119" t="s">
        <v>112</v>
      </c>
      <c r="B38" s="122" t="str">
        <f>IF((Sheet1!I40/Sheet1!F40)&lt;55,"",A38)</f>
        <v/>
      </c>
      <c r="C38" s="122" t="str">
        <f>IF((Sheet1!M40/Sheet1!J40)&lt;55,"",A38)</f>
        <v/>
      </c>
      <c r="D38" s="122" t="str">
        <f>IF((Sheet1!Q40/Sheet1!N40)&lt;55,"",A38)</f>
        <v/>
      </c>
      <c r="E38" s="122" t="str">
        <f>IF((Sheet1!U40/Sheet1!R40)&lt;55,"",A38)</f>
        <v/>
      </c>
      <c r="F38" s="122" t="str">
        <f>IF((Sheet1!Y40/Sheet1!V40)&lt;55,"",A38)</f>
        <v/>
      </c>
      <c r="G38" s="122" t="str">
        <f>IF((Sheet1!AF40/Sheet1!AC40)&lt;55,"",A38)</f>
        <v/>
      </c>
      <c r="H38" s="122" t="str">
        <f>IF((Sheet1!AJ40/Sheet1!AG40)&lt;55,"",A38)</f>
        <v/>
      </c>
      <c r="I38" s="122" t="str">
        <f>IF((Sheet1!AN40/Sheet1!AK40)&lt;55,"",A38)</f>
        <v/>
      </c>
      <c r="J38" s="122" t="str">
        <f>IF((Sheet1!AU40/Sheet1!AR40)&lt;55,"",A38)</f>
        <v/>
      </c>
      <c r="K38" s="122" t="str">
        <f>IF((Sheet1!AY40/Sheet1!AV40)&lt;55,"",A38)</f>
        <v/>
      </c>
      <c r="L38" s="122" t="str">
        <f>IF((Sheet1!AK40/Sheet1!AH40)&lt;55,"",A38)</f>
        <v/>
      </c>
      <c r="M38" s="122"/>
      <c r="N38" s="123"/>
      <c r="O38" s="125">
        <f>Sheet1!DN39-Sheet1!M39-Sheet1!I39</f>
        <v>886</v>
      </c>
    </row>
    <row r="39">
      <c r="A39" s="119" t="s">
        <v>137</v>
      </c>
      <c r="B39" s="122" t="str">
        <f>IF((Sheet1!I41/Sheet1!F41)&lt;55,"",A39)</f>
        <v/>
      </c>
      <c r="C39" s="122" t="str">
        <f>IF((Sheet1!M41/Sheet1!J41)&lt;55,"",A39)</f>
        <v/>
      </c>
      <c r="D39" s="122" t="str">
        <f>IF((Sheet1!Q41/Sheet1!N41)&lt;55,"",A39)</f>
        <v/>
      </c>
      <c r="E39" s="122" t="str">
        <f>IF((Sheet1!U41/Sheet1!R41)&lt;55,"",A39)</f>
        <v/>
      </c>
      <c r="F39" s="122" t="str">
        <f>IF((Sheet1!Y41/Sheet1!V41)&lt;55,"",A39)</f>
        <v/>
      </c>
      <c r="G39" s="122" t="str">
        <f>IF((Sheet1!AF41/Sheet1!AC41)&lt;55,"",A39)</f>
        <v/>
      </c>
      <c r="H39" s="122" t="str">
        <f>IF((Sheet1!AJ41/Sheet1!AG41)&lt;55,"",A39)</f>
        <v/>
      </c>
      <c r="I39" s="122" t="str">
        <f>IF((Sheet1!AN41/Sheet1!AK41)&lt;55,"",A39)</f>
        <v/>
      </c>
      <c r="J39" s="122" t="str">
        <f>IF((Sheet1!AU41/Sheet1!AR41)&lt;55,"",A39)</f>
        <v/>
      </c>
      <c r="K39" s="122" t="str">
        <f>IF((Sheet1!AY41/Sheet1!AV41)&lt;55,"",A39)</f>
        <v/>
      </c>
      <c r="L39" s="122" t="str">
        <f>IF((Sheet1!AK41/Sheet1!AH41)&lt;55,"",A39)</f>
        <v/>
      </c>
      <c r="M39" s="122"/>
      <c r="N39" s="123"/>
      <c r="O39" s="125">
        <f>Sheet1!DN40-Sheet1!M40-Sheet1!I40</f>
        <v>337</v>
      </c>
    </row>
    <row r="40">
      <c r="A40" s="119" t="s">
        <v>114</v>
      </c>
      <c r="B40" s="122" t="str">
        <f>IF((Sheet1!I42/Sheet1!F42)&lt;55,"",A40)</f>
        <v>VV Nagar</v>
      </c>
      <c r="C40" s="122" t="str">
        <f>IF((Sheet1!M42/Sheet1!J42)&lt;55,"",A40)</f>
        <v>VV Nagar</v>
      </c>
      <c r="D40" s="122" t="str">
        <f>IF((Sheet1!Q42/Sheet1!N42)&lt;55,"",A40)</f>
        <v>VV Nagar</v>
      </c>
      <c r="E40" s="122" t="str">
        <f>IF((Sheet1!U42/Sheet1!R42)&lt;55,"",A40)</f>
        <v>VV Nagar</v>
      </c>
      <c r="F40" s="122" t="str">
        <f>IF((Sheet1!Y42/Sheet1!V42)&lt;55,"",A40)</f>
        <v>VV Nagar</v>
      </c>
      <c r="G40" s="122" t="str">
        <f>IF((Sheet1!AF42/Sheet1!AC42)&lt;55,"",A40)</f>
        <v>VV Nagar</v>
      </c>
      <c r="H40" s="122" t="str">
        <f>IF((Sheet1!AJ42/Sheet1!AG42)&lt;55,"",A40)</f>
        <v>VV Nagar</v>
      </c>
      <c r="I40" s="122" t="str">
        <f>IF((Sheet1!AN42/Sheet1!AK42)&lt;55,"",A40)</f>
        <v>VV Nagar</v>
      </c>
      <c r="J40" s="122" t="str">
        <f>IF((Sheet1!AU42/Sheet1!AR42)&lt;55,"",A40)</f>
        <v>VV Nagar</v>
      </c>
      <c r="K40" s="122" t="str">
        <f>IF((Sheet1!AY42/Sheet1!AV42)&lt;55,"",A40)</f>
        <v>VV Nagar</v>
      </c>
      <c r="L40" s="122" t="str">
        <f>IF((Sheet1!AK42/Sheet1!AH42)&lt;55,"",A40)</f>
        <v/>
      </c>
      <c r="M40" s="122" t="str">
        <f>IF((Sheet1!BS42/(Sheet1!BM42+Sheet1!BO42+Sheet1!BQ42))&lt;55,"",A40)</f>
        <v/>
      </c>
      <c r="N40" s="124">
        <v>10.0</v>
      </c>
      <c r="O40" s="125">
        <f>Sheet1!DN41-Sheet1!M41-Sheet1!I41</f>
        <v>270</v>
      </c>
    </row>
    <row r="41">
      <c r="A41" s="119" t="s">
        <v>115</v>
      </c>
      <c r="B41" s="122" t="str">
        <f>IF((Sheet1!I43/Sheet1!F43)&lt;55,"",A41)</f>
        <v/>
      </c>
      <c r="C41" s="122" t="str">
        <f>IF((Sheet1!M43/Sheet1!J43)&lt;55,"",A41)</f>
        <v/>
      </c>
      <c r="D41" s="122" t="str">
        <f>IF((Sheet1!Q43/Sheet1!N43)&lt;55,"",A41)</f>
        <v/>
      </c>
      <c r="E41" s="122" t="str">
        <f>IF((Sheet1!U43/Sheet1!R43)&lt;55,"",A41)</f>
        <v/>
      </c>
      <c r="F41" s="122" t="str">
        <f>IF((Sheet1!Y43/Sheet1!V43)&lt;55,"",A41)</f>
        <v/>
      </c>
      <c r="G41" s="122" t="str">
        <f>IF((Sheet1!AF43/Sheet1!AC43)&lt;55,"",A41)</f>
        <v/>
      </c>
      <c r="H41" s="122" t="str">
        <f>IF((Sheet1!AJ43/Sheet1!AG43)&lt;55,"",A41)</f>
        <v/>
      </c>
      <c r="I41" s="122" t="str">
        <f>IF((Sheet1!AN43/Sheet1!AK43)&lt;55,"",A41)</f>
        <v/>
      </c>
      <c r="J41" s="122" t="str">
        <f>IF((Sheet1!AU43/Sheet1!AR43)&lt;55,"",A41)</f>
        <v/>
      </c>
      <c r="K41" s="122" t="str">
        <f>IF((Sheet1!AY43/Sheet1!AV43)&lt;55,"",A41)</f>
        <v/>
      </c>
      <c r="L41" s="122" t="str">
        <f>IF((Sheet1!AK43/Sheet1!AH43)&lt;55,"",A41)</f>
        <v/>
      </c>
      <c r="M41" s="122"/>
      <c r="N41" s="123"/>
      <c r="O41" s="125">
        <f>Sheet1!DN42-Sheet1!M42-Sheet1!I42</f>
        <v>620</v>
      </c>
    </row>
    <row r="42">
      <c r="A42" s="119" t="s">
        <v>116</v>
      </c>
      <c r="B42" s="122" t="str">
        <f>IF((Sheet1!I44/Sheet1!F44)&lt;55,"",A42)</f>
        <v/>
      </c>
      <c r="C42" s="122" t="str">
        <f>IF((Sheet1!M44/Sheet1!J44)&lt;55,"",A42)</f>
        <v/>
      </c>
      <c r="D42" s="122" t="str">
        <f>IF((Sheet1!Q44/Sheet1!N44)&lt;55,"",A42)</f>
        <v/>
      </c>
      <c r="E42" s="122" t="str">
        <f>IF((Sheet1!U44/Sheet1!R44)&lt;55,"",A42)</f>
        <v/>
      </c>
      <c r="F42" s="122" t="str">
        <f>IF((Sheet1!Y44/Sheet1!V44)&lt;55,"",A42)</f>
        <v>Dahod</v>
      </c>
      <c r="G42" s="122" t="str">
        <f>IF((Sheet1!AF44/Sheet1!AC44)&lt;55,"",A42)</f>
        <v>Dahod</v>
      </c>
      <c r="H42" s="122" t="str">
        <f>IF((Sheet1!AJ44/Sheet1!AG44)&lt;55,"",A42)</f>
        <v>Dahod</v>
      </c>
      <c r="I42" s="122" t="str">
        <f>IF((Sheet1!AN44/Sheet1!AK44)&lt;55,"",A42)</f>
        <v/>
      </c>
      <c r="J42" s="122" t="str">
        <f>IF((Sheet1!AU44/Sheet1!AR44)&lt;55,"",A42)</f>
        <v/>
      </c>
      <c r="K42" s="122" t="str">
        <f>IF((Sheet1!AY44/Sheet1!AV44)&lt;55,"",A42)</f>
        <v/>
      </c>
      <c r="L42" s="122" t="str">
        <f>IF((Sheet1!AK44/Sheet1!AH44)&lt;55,"",A42)</f>
        <v/>
      </c>
      <c r="M42" s="122" t="str">
        <f>IF((Sheet1!BS44/(Sheet1!BM44+Sheet1!BO44+Sheet1!BQ44))&lt;55,"",A42)</f>
        <v/>
      </c>
      <c r="N42" s="124">
        <v>2.0</v>
      </c>
      <c r="O42" s="125">
        <f>Sheet1!DN43-Sheet1!M43-Sheet1!I43</f>
        <v>318</v>
      </c>
    </row>
    <row r="43">
      <c r="A43" s="119" t="s">
        <v>117</v>
      </c>
      <c r="B43" s="122" t="str">
        <f>IF((Sheet1!I45/Sheet1!F45)&lt;55,"",A43)</f>
        <v/>
      </c>
      <c r="C43" s="122" t="str">
        <f>IF((Sheet1!M45/Sheet1!J45)&lt;55,"",A43)</f>
        <v/>
      </c>
      <c r="D43" s="122" t="str">
        <f>IF((Sheet1!Q45/Sheet1!N45)&lt;55,"",A43)</f>
        <v/>
      </c>
      <c r="E43" s="122" t="str">
        <f>IF((Sheet1!U45/Sheet1!R45)&lt;55,"",A43)</f>
        <v/>
      </c>
      <c r="F43" s="122" t="str">
        <f>IF((Sheet1!Y45/Sheet1!V45)&lt;55,"",A43)</f>
        <v/>
      </c>
      <c r="G43" s="122" t="str">
        <f>IF((Sheet1!AF45/Sheet1!AC45)&lt;55,"",A43)</f>
        <v/>
      </c>
      <c r="H43" s="122" t="str">
        <f>IF((Sheet1!AJ45/Sheet1!AG45)&lt;55,"",A43)</f>
        <v/>
      </c>
      <c r="I43" s="122" t="str">
        <f>IF((Sheet1!AN45/Sheet1!AK45)&lt;55,"",A43)</f>
        <v/>
      </c>
      <c r="J43" s="122" t="str">
        <f>IF((Sheet1!AU45/Sheet1!AR45)&lt;55,"",A43)</f>
        <v/>
      </c>
      <c r="K43" s="122" t="str">
        <f>IF((Sheet1!AY45/Sheet1!AV45)&lt;55,"",A43)</f>
        <v/>
      </c>
      <c r="L43" s="122" t="str">
        <f>IF((Sheet1!AK45/Sheet1!AH45)&lt;55,"",A43)</f>
        <v/>
      </c>
      <c r="M43" s="122" t="str">
        <f>IF((Sheet1!BS45/(Sheet1!BM45+Sheet1!BO45+Sheet1!BQ45))&lt;55,"",A43)</f>
        <v/>
      </c>
      <c r="N43" s="123"/>
      <c r="O43" s="125">
        <f>Sheet1!DN44-Sheet1!M44-Sheet1!I44</f>
        <v>438</v>
      </c>
    </row>
    <row r="44">
      <c r="A44" s="119" t="s">
        <v>118</v>
      </c>
      <c r="B44" s="122" t="str">
        <f>IF((Sheet1!I46/Sheet1!F46)&lt;55,"",A44)</f>
        <v/>
      </c>
      <c r="C44" s="122" t="str">
        <f>IF((Sheet1!M46/Sheet1!J46)&lt;55,"",A44)</f>
        <v/>
      </c>
      <c r="D44" s="122" t="str">
        <f>IF((Sheet1!Q46/Sheet1!N46)&lt;55,"",A44)</f>
        <v/>
      </c>
      <c r="E44" s="122" t="str">
        <f>IF((Sheet1!U46/Sheet1!R46)&lt;55,"",A44)</f>
        <v/>
      </c>
      <c r="F44" s="122" t="str">
        <f>IF((Sheet1!Y46/Sheet1!V46)&lt;55,"",A44)</f>
        <v/>
      </c>
      <c r="G44" s="122" t="str">
        <f>IF((Sheet1!AF46/Sheet1!AC46)&lt;55,"",A44)</f>
        <v/>
      </c>
      <c r="H44" s="122" t="str">
        <f>IF((Sheet1!AJ46/Sheet1!AG46)&lt;55,"",A44)</f>
        <v/>
      </c>
      <c r="I44" s="122" t="str">
        <f>IF((Sheet1!AN46/Sheet1!AK46)&lt;55,"",A44)</f>
        <v/>
      </c>
      <c r="J44" s="122" t="str">
        <f>IF((Sheet1!AU46/Sheet1!AR46)&lt;55,"",A44)</f>
        <v/>
      </c>
      <c r="K44" s="122" t="str">
        <f>IF((Sheet1!AY46/Sheet1!AV46)&lt;55,"",A44)</f>
        <v/>
      </c>
      <c r="L44" s="122" t="str">
        <f>IF((Sheet1!AK46/Sheet1!AH46)&lt;55,"",A44)</f>
        <v/>
      </c>
      <c r="M44" s="122" t="str">
        <f>IF((Sheet1!BS46/(Sheet1!BM46+Sheet1!BO46+Sheet1!BQ46))&lt;55,"",A44)</f>
        <v/>
      </c>
      <c r="N44" s="123"/>
      <c r="O44" s="125">
        <f>Sheet1!DN45-Sheet1!M45-Sheet1!I45</f>
        <v>1410</v>
      </c>
    </row>
    <row r="45">
      <c r="A45" s="119" t="s">
        <v>119</v>
      </c>
      <c r="B45" s="122" t="str">
        <f>IF((Sheet1!I47/Sheet1!F47)&lt;55,"",A45)</f>
        <v/>
      </c>
      <c r="C45" s="122" t="str">
        <f>IF((Sheet1!M47/Sheet1!J47)&lt;55,"",A45)</f>
        <v/>
      </c>
      <c r="D45" s="122" t="str">
        <f>IF((Sheet1!Q47/Sheet1!N47)&lt;55,"",A45)</f>
        <v/>
      </c>
      <c r="E45" s="122" t="str">
        <f>IF((Sheet1!U47/Sheet1!R47)&lt;55,"",A45)</f>
        <v/>
      </c>
      <c r="F45" s="122" t="str">
        <f>IF((Sheet1!Y47/Sheet1!V47)&lt;55,"",A45)</f>
        <v/>
      </c>
      <c r="G45" s="122" t="str">
        <f>IF((Sheet1!AF47/Sheet1!AC47)&lt;55,"",A45)</f>
        <v/>
      </c>
      <c r="H45" s="122" t="str">
        <f>IF((Sheet1!AJ47/Sheet1!AG47)&lt;55,"",A45)</f>
        <v/>
      </c>
      <c r="I45" s="122" t="str">
        <f>IF((Sheet1!AN47/Sheet1!AK47)&lt;55,"",A45)</f>
        <v/>
      </c>
      <c r="J45" s="122" t="str">
        <f>IF((Sheet1!AU47/Sheet1!AR47)&lt;55,"",A45)</f>
        <v/>
      </c>
      <c r="K45" s="122" t="str">
        <f>IF((Sheet1!AY47/Sheet1!AV47)&lt;55,"",A45)</f>
        <v/>
      </c>
      <c r="L45" s="122" t="str">
        <f>IF((Sheet1!AK47/Sheet1!AH47)&lt;55,"",A45)</f>
        <v/>
      </c>
      <c r="M45" s="122" t="str">
        <f>IF((Sheet1!BS47/(Sheet1!BM47+Sheet1!BO47+Sheet1!BQ47))&lt;55,"",A45)</f>
        <v/>
      </c>
      <c r="N45" s="123"/>
      <c r="O45" s="125">
        <f>Sheet1!DN46-Sheet1!M46-Sheet1!I46</f>
        <v>425</v>
      </c>
    </row>
    <row r="46">
      <c r="A46" s="119" t="s">
        <v>120</v>
      </c>
      <c r="B46" s="122" t="str">
        <f>IF((Sheet1!I48/Sheet1!F48)&lt;55,"",A46)</f>
        <v/>
      </c>
      <c r="C46" s="122" t="str">
        <f>IF((Sheet1!M48/Sheet1!J48)&lt;55,"",A46)</f>
        <v/>
      </c>
      <c r="D46" s="122" t="str">
        <f>IF((Sheet1!Q48/Sheet1!N48)&lt;55,"",A46)</f>
        <v/>
      </c>
      <c r="E46" s="122" t="str">
        <f>IF((Sheet1!U48/Sheet1!R48)&lt;55,"",A46)</f>
        <v/>
      </c>
      <c r="F46" s="122" t="str">
        <f>IF((Sheet1!Y48/Sheet1!V48)&lt;55,"",A46)</f>
        <v/>
      </c>
      <c r="G46" s="122" t="str">
        <f>IF((Sheet1!AF48/Sheet1!AC48)&lt;55,"",A46)</f>
        <v/>
      </c>
      <c r="H46" s="122" t="str">
        <f>IF((Sheet1!AJ48/Sheet1!AG48)&lt;55,"",A46)</f>
        <v/>
      </c>
      <c r="I46" s="122" t="str">
        <f>IF((Sheet1!AN48/Sheet1!AK48)&lt;55,"",A46)</f>
        <v/>
      </c>
      <c r="J46" s="122" t="str">
        <f>IF((Sheet1!AU48/Sheet1!AR48)&lt;55,"",A46)</f>
        <v/>
      </c>
      <c r="K46" s="122" t="str">
        <f>IF((Sheet1!AY48/Sheet1!AV48)&lt;55,"",A46)</f>
        <v/>
      </c>
      <c r="L46" s="122" t="str">
        <f>IF((Sheet1!AK48/Sheet1!AH48)&lt;55,"",A46)</f>
        <v/>
      </c>
      <c r="M46" s="122" t="str">
        <f>IF((Sheet1!BS48/(Sheet1!BM48+Sheet1!BO48+Sheet1!BQ48))&lt;55,"",A46)</f>
        <v/>
      </c>
      <c r="N46" s="123"/>
      <c r="O46" s="125">
        <f>Sheet1!DN47-Sheet1!M47-Sheet1!I47</f>
        <v>460</v>
      </c>
    </row>
    <row r="47">
      <c r="A47" s="119" t="s">
        <v>121</v>
      </c>
      <c r="B47" s="122" t="str">
        <f>IF((Sheet1!I49/Sheet1!F49)&lt;55,"",A47)</f>
        <v/>
      </c>
      <c r="C47" s="122" t="str">
        <f>IF((Sheet1!M49/Sheet1!J49)&lt;55,"",A47)</f>
        <v/>
      </c>
      <c r="D47" s="122" t="str">
        <f>IF((Sheet1!Q49/Sheet1!N49)&lt;55,"",A47)</f>
        <v/>
      </c>
      <c r="E47" s="122" t="str">
        <f>IF((Sheet1!U49/Sheet1!R49)&lt;55,"",A47)</f>
        <v/>
      </c>
      <c r="F47" s="122" t="str">
        <f>IF((Sheet1!Y49/Sheet1!V49)&lt;55,"",A47)</f>
        <v/>
      </c>
      <c r="G47" s="122" t="str">
        <f>IF((Sheet1!AF49/Sheet1!AC49)&lt;55,"",A47)</f>
        <v/>
      </c>
      <c r="H47" s="122" t="str">
        <f>IF((Sheet1!AJ49/Sheet1!AG49)&lt;55,"",A47)</f>
        <v/>
      </c>
      <c r="I47" s="122" t="str">
        <f>IF((Sheet1!AN49/Sheet1!AK49)&lt;55,"",A47)</f>
        <v/>
      </c>
      <c r="J47" s="122" t="str">
        <f>IF((Sheet1!AU49/Sheet1!AR49)&lt;55,"",A47)</f>
        <v/>
      </c>
      <c r="K47" s="122" t="str">
        <f>IF((Sheet1!AY49/Sheet1!AV49)&lt;55,"",A47)</f>
        <v/>
      </c>
      <c r="L47" s="122" t="str">
        <f>IF((Sheet1!AK49/Sheet1!AH49)&lt;55,"",A47)</f>
        <v/>
      </c>
      <c r="M47" s="122" t="str">
        <f>IF((Sheet1!BS49/(Sheet1!BM49+Sheet1!BO49+Sheet1!BQ49))&lt;55,"",A47)</f>
        <v/>
      </c>
      <c r="N47" s="123"/>
      <c r="O47" s="125">
        <f>Sheet1!DN48-Sheet1!M48-Sheet1!I48</f>
        <v>817</v>
      </c>
    </row>
    <row r="48">
      <c r="A48" s="119" t="s">
        <v>123</v>
      </c>
      <c r="B48" s="122" t="str">
        <f>IF((Sheet1!I50/Sheet1!F50)&lt;55,"",A48)</f>
        <v/>
      </c>
      <c r="C48" s="122" t="str">
        <f>IF((Sheet1!M50/Sheet1!J50)&lt;55,"",A48)</f>
        <v/>
      </c>
      <c r="D48" s="122" t="str">
        <f>IF((Sheet1!Q50/Sheet1!N50)&lt;55,"",A48)</f>
        <v/>
      </c>
      <c r="E48" s="122" t="str">
        <f>IF((Sheet1!U50/Sheet1!R50)&lt;55,"",A48)</f>
        <v/>
      </c>
      <c r="F48" s="122" t="str">
        <f>IF((Sheet1!Y50/Sheet1!V50)&lt;55,"",A48)</f>
        <v/>
      </c>
      <c r="G48" s="122" t="str">
        <f>IF((Sheet1!AF50/Sheet1!AC50)&lt;55,"",A48)</f>
        <v/>
      </c>
      <c r="H48" s="122" t="str">
        <f>IF((Sheet1!AJ50/Sheet1!AG50)&lt;55,"",A48)</f>
        <v/>
      </c>
      <c r="I48" s="122" t="str">
        <f>IF((Sheet1!AN50/Sheet1!AK50)&lt;55,"",A48)</f>
        <v/>
      </c>
      <c r="J48" s="122" t="str">
        <f>IF((Sheet1!AU50/Sheet1!AR50)&lt;55,"",A48)</f>
        <v/>
      </c>
      <c r="K48" s="126"/>
      <c r="L48" s="122" t="str">
        <f>IF((Sheet1!AK50/Sheet1!AH50)&lt;55,"",A48)</f>
        <v/>
      </c>
      <c r="M48" s="126"/>
      <c r="N48" s="123"/>
      <c r="O48" s="125">
        <f>Sheet1!DN49-Sheet1!M49-Sheet1!I49</f>
        <v>958</v>
      </c>
    </row>
    <row r="49">
      <c r="A49" s="5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30"/>
      <c r="O49" s="125">
        <f>Sheet1!DN50-Sheet1!M50-Sheet1!I50</f>
        <v>295</v>
      </c>
    </row>
    <row r="50">
      <c r="A50" s="5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30"/>
      <c r="O50" s="125">
        <f>Sheet1!DN51-Sheet1!M51-Sheet1!I51</f>
        <v>36196</v>
      </c>
    </row>
    <row r="51">
      <c r="A51" s="5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30"/>
      <c r="O51" s="125">
        <f>Sheet1!DN52-Sheet1!M52-Sheet1!I52</f>
        <v>0</v>
      </c>
    </row>
    <row r="52">
      <c r="A52" s="5"/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30"/>
    </row>
    <row r="53">
      <c r="A53" s="5"/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30"/>
    </row>
    <row r="54">
      <c r="A54" s="5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30"/>
    </row>
    <row r="55">
      <c r="A55" s="5"/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30"/>
    </row>
    <row r="56">
      <c r="A56" s="5"/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30"/>
    </row>
    <row r="57">
      <c r="A57" s="5"/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30"/>
    </row>
    <row r="58">
      <c r="A58" s="5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30"/>
    </row>
    <row r="59">
      <c r="A59" s="5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30"/>
    </row>
    <row r="60">
      <c r="A60" s="5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30"/>
    </row>
    <row r="61">
      <c r="A61" s="5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30"/>
    </row>
    <row r="62">
      <c r="A62" s="5"/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30"/>
    </row>
    <row r="63">
      <c r="A63" s="5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30"/>
    </row>
    <row r="64">
      <c r="A64" s="5"/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30"/>
    </row>
    <row r="65">
      <c r="A65" s="5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30"/>
    </row>
    <row r="66">
      <c r="A66" s="5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30"/>
    </row>
    <row r="67">
      <c r="A67" s="5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30"/>
    </row>
    <row r="68">
      <c r="A68" s="5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30"/>
    </row>
    <row r="69">
      <c r="A69" s="5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30"/>
    </row>
    <row r="70">
      <c r="A70" s="5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30"/>
    </row>
    <row r="71">
      <c r="A71" s="5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30"/>
    </row>
    <row r="72">
      <c r="A72" s="5"/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30"/>
    </row>
    <row r="73">
      <c r="A73" s="5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30"/>
    </row>
    <row r="74">
      <c r="A74" s="5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30"/>
    </row>
    <row r="75">
      <c r="A75" s="5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30"/>
    </row>
    <row r="76">
      <c r="A76" s="5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30"/>
    </row>
    <row r="77">
      <c r="A77" s="5"/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30"/>
    </row>
    <row r="78">
      <c r="A78" s="5"/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30"/>
    </row>
    <row r="79">
      <c r="A79" s="5"/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30"/>
    </row>
    <row r="80">
      <c r="A80" s="5"/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30"/>
    </row>
    <row r="81">
      <c r="A81" s="5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30"/>
    </row>
    <row r="82">
      <c r="A82" s="5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30"/>
    </row>
    <row r="83">
      <c r="A83" s="5"/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30"/>
    </row>
    <row r="84">
      <c r="A84" s="5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30"/>
    </row>
    <row r="85">
      <c r="A85" s="5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30"/>
    </row>
    <row r="86">
      <c r="A86" s="5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30"/>
    </row>
    <row r="87">
      <c r="A87" s="5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30"/>
    </row>
    <row r="88">
      <c r="A88" s="5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30"/>
    </row>
    <row r="89">
      <c r="A89" s="5"/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30"/>
    </row>
    <row r="90">
      <c r="A90" s="5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30"/>
    </row>
    <row r="91">
      <c r="A91" s="5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30"/>
    </row>
    <row r="92">
      <c r="A92" s="5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30"/>
    </row>
    <row r="93">
      <c r="A93" s="5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30"/>
    </row>
    <row r="94">
      <c r="A94" s="5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30"/>
    </row>
    <row r="95">
      <c r="A95" s="5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30"/>
    </row>
    <row r="96">
      <c r="A96" s="5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30"/>
    </row>
    <row r="97">
      <c r="A97" s="5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30"/>
    </row>
    <row r="98">
      <c r="A98" s="5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30"/>
    </row>
    <row r="99">
      <c r="A99" s="5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30"/>
    </row>
    <row r="100">
      <c r="A100" s="5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30"/>
    </row>
    <row r="101">
      <c r="A101" s="5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30"/>
    </row>
    <row r="102">
      <c r="A102" s="5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30"/>
    </row>
    <row r="103">
      <c r="A103" s="5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30"/>
    </row>
    <row r="104">
      <c r="A104" s="5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30"/>
    </row>
    <row r="105">
      <c r="A105" s="5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30"/>
    </row>
    <row r="106">
      <c r="A106" s="5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30"/>
    </row>
    <row r="107">
      <c r="A107" s="5"/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30"/>
    </row>
    <row r="108">
      <c r="A108" s="5"/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30"/>
    </row>
    <row r="109">
      <c r="A109" s="5"/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30"/>
    </row>
    <row r="110">
      <c r="A110" s="5"/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30"/>
    </row>
    <row r="111">
      <c r="A111" s="5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30"/>
    </row>
    <row r="112">
      <c r="A112" s="5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30"/>
    </row>
    <row r="113">
      <c r="A113" s="5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30"/>
    </row>
    <row r="114">
      <c r="A114" s="5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30"/>
    </row>
    <row r="115">
      <c r="A115" s="5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30"/>
    </row>
    <row r="116">
      <c r="A116" s="5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30"/>
    </row>
    <row r="117">
      <c r="A117" s="5"/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30"/>
    </row>
    <row r="118">
      <c r="A118" s="5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30"/>
    </row>
    <row r="119">
      <c r="A119" s="5"/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30"/>
    </row>
    <row r="120">
      <c r="A120" s="5"/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30"/>
    </row>
    <row r="121">
      <c r="A121" s="5"/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30"/>
    </row>
    <row r="122">
      <c r="A122" s="5"/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30"/>
    </row>
    <row r="123">
      <c r="A123" s="5"/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30"/>
    </row>
    <row r="124">
      <c r="A124" s="5"/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30"/>
    </row>
    <row r="125">
      <c r="A125" s="5"/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30"/>
    </row>
    <row r="126">
      <c r="A126" s="5"/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30"/>
    </row>
    <row r="127">
      <c r="A127" s="5"/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30"/>
    </row>
    <row r="128">
      <c r="A128" s="5"/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30"/>
    </row>
    <row r="129">
      <c r="A129" s="5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30"/>
    </row>
    <row r="130">
      <c r="A130" s="5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30"/>
    </row>
    <row r="131">
      <c r="A131" s="5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30"/>
    </row>
    <row r="132">
      <c r="A132" s="5"/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30"/>
    </row>
    <row r="133">
      <c r="A133" s="5"/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30"/>
    </row>
    <row r="134">
      <c r="A134" s="5"/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30"/>
    </row>
    <row r="135">
      <c r="A135" s="5"/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30"/>
    </row>
    <row r="136">
      <c r="A136" s="5"/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30"/>
    </row>
    <row r="137">
      <c r="A137" s="5"/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30"/>
    </row>
    <row r="138">
      <c r="A138" s="5"/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30"/>
    </row>
    <row r="139">
      <c r="A139" s="5"/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30"/>
    </row>
    <row r="140">
      <c r="A140" s="5"/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30"/>
    </row>
    <row r="141">
      <c r="A141" s="5"/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30"/>
    </row>
    <row r="142">
      <c r="A142" s="5"/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30"/>
    </row>
    <row r="143">
      <c r="A143" s="5"/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30"/>
    </row>
    <row r="144">
      <c r="A144" s="5"/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30"/>
    </row>
    <row r="145">
      <c r="A145" s="5"/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30"/>
    </row>
    <row r="146">
      <c r="A146" s="5"/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30"/>
    </row>
    <row r="147">
      <c r="A147" s="5"/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30"/>
    </row>
    <row r="148">
      <c r="A148" s="5"/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30"/>
    </row>
    <row r="149">
      <c r="A149" s="5"/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30"/>
    </row>
    <row r="150">
      <c r="A150" s="5"/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30"/>
    </row>
    <row r="151">
      <c r="A151" s="5"/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30"/>
    </row>
    <row r="152">
      <c r="A152" s="5"/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30"/>
    </row>
    <row r="153">
      <c r="A153" s="5"/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30"/>
    </row>
    <row r="154">
      <c r="A154" s="5"/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30"/>
    </row>
    <row r="155">
      <c r="A155" s="5"/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30"/>
    </row>
    <row r="156">
      <c r="A156" s="5"/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30"/>
    </row>
    <row r="157">
      <c r="A157" s="5"/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30"/>
    </row>
    <row r="158">
      <c r="A158" s="5"/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30"/>
    </row>
    <row r="159">
      <c r="A159" s="5"/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30"/>
    </row>
    <row r="160">
      <c r="A160" s="5"/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30"/>
    </row>
    <row r="161">
      <c r="A161" s="5"/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30"/>
    </row>
    <row r="162">
      <c r="A162" s="5"/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30"/>
    </row>
    <row r="163">
      <c r="A163" s="5"/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30"/>
    </row>
    <row r="164">
      <c r="A164" s="5"/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30"/>
    </row>
    <row r="165">
      <c r="A165" s="5"/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30"/>
    </row>
    <row r="166">
      <c r="A166" s="5"/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30"/>
    </row>
    <row r="167">
      <c r="A167" s="5"/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30"/>
    </row>
    <row r="168">
      <c r="A168" s="5"/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30"/>
    </row>
    <row r="169">
      <c r="A169" s="5"/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30"/>
    </row>
    <row r="170">
      <c r="A170" s="5"/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30"/>
    </row>
    <row r="171">
      <c r="A171" s="5"/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30"/>
    </row>
    <row r="172">
      <c r="A172" s="5"/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30"/>
    </row>
    <row r="173">
      <c r="A173" s="5"/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30"/>
    </row>
    <row r="174">
      <c r="A174" s="5"/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30"/>
    </row>
    <row r="175">
      <c r="A175" s="5"/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30"/>
    </row>
    <row r="176">
      <c r="A176" s="5"/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30"/>
    </row>
    <row r="177">
      <c r="A177" s="5"/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30"/>
    </row>
    <row r="178">
      <c r="A178" s="5"/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30"/>
    </row>
    <row r="179">
      <c r="A179" s="5"/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30"/>
    </row>
    <row r="180">
      <c r="A180" s="5"/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30"/>
    </row>
    <row r="181">
      <c r="A181" s="5"/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30"/>
    </row>
    <row r="182">
      <c r="A182" s="5"/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30"/>
    </row>
    <row r="183">
      <c r="A183" s="5"/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30"/>
    </row>
    <row r="184">
      <c r="A184" s="5"/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30"/>
    </row>
    <row r="185">
      <c r="A185" s="5"/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30"/>
    </row>
    <row r="186">
      <c r="A186" s="5"/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30"/>
    </row>
    <row r="187">
      <c r="A187" s="5"/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30"/>
    </row>
    <row r="188">
      <c r="A188" s="5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30"/>
    </row>
    <row r="189">
      <c r="A189" s="5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30"/>
    </row>
    <row r="190">
      <c r="A190" s="5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30"/>
    </row>
    <row r="191">
      <c r="A191" s="5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30"/>
    </row>
    <row r="192">
      <c r="A192" s="5"/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30"/>
    </row>
    <row r="193">
      <c r="A193" s="5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30"/>
    </row>
    <row r="194">
      <c r="A194" s="5"/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30"/>
    </row>
    <row r="195">
      <c r="A195" s="5"/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30"/>
    </row>
    <row r="196">
      <c r="A196" s="5"/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30"/>
    </row>
    <row r="197">
      <c r="A197" s="5"/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30"/>
    </row>
    <row r="198">
      <c r="A198" s="5"/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30"/>
    </row>
    <row r="199">
      <c r="A199" s="5"/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30"/>
    </row>
    <row r="200">
      <c r="A200" s="5"/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30"/>
    </row>
    <row r="201">
      <c r="A201" s="5"/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30"/>
    </row>
    <row r="202">
      <c r="A202" s="5"/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30"/>
    </row>
    <row r="203">
      <c r="A203" s="5"/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30"/>
    </row>
    <row r="204">
      <c r="A204" s="5"/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30"/>
    </row>
    <row r="205">
      <c r="A205" s="5"/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30"/>
    </row>
    <row r="206">
      <c r="A206" s="5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30"/>
    </row>
    <row r="207">
      <c r="A207" s="5"/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30"/>
    </row>
    <row r="208">
      <c r="A208" s="5"/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30"/>
    </row>
    <row r="209">
      <c r="A209" s="5"/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30"/>
    </row>
    <row r="210">
      <c r="A210" s="5"/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30"/>
    </row>
    <row r="211">
      <c r="A211" s="5"/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30"/>
    </row>
    <row r="212">
      <c r="A212" s="5"/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30"/>
    </row>
    <row r="213">
      <c r="A213" s="5"/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30"/>
    </row>
    <row r="214">
      <c r="A214" s="5"/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30"/>
    </row>
    <row r="215">
      <c r="A215" s="5"/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30"/>
    </row>
    <row r="216">
      <c r="A216" s="5"/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30"/>
    </row>
    <row r="217">
      <c r="A217" s="5"/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30"/>
    </row>
    <row r="218">
      <c r="A218" s="5"/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30"/>
    </row>
    <row r="219">
      <c r="A219" s="5"/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30"/>
    </row>
    <row r="220">
      <c r="A220" s="5"/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30"/>
    </row>
    <row r="221">
      <c r="A221" s="5"/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30"/>
    </row>
    <row r="222">
      <c r="A222" s="5"/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30"/>
    </row>
    <row r="223">
      <c r="A223" s="5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30"/>
    </row>
    <row r="224">
      <c r="A224" s="5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30"/>
    </row>
    <row r="225">
      <c r="A225" s="5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30"/>
    </row>
    <row r="226">
      <c r="A226" s="5"/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30"/>
    </row>
    <row r="227">
      <c r="A227" s="5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30"/>
    </row>
    <row r="228">
      <c r="A228" s="5"/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30"/>
    </row>
    <row r="229">
      <c r="A229" s="5"/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30"/>
    </row>
    <row r="230">
      <c r="A230" s="5"/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30"/>
    </row>
    <row r="231">
      <c r="A231" s="5"/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30"/>
    </row>
    <row r="232">
      <c r="A232" s="5"/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30"/>
    </row>
    <row r="233">
      <c r="A233" s="5"/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30"/>
    </row>
    <row r="234">
      <c r="A234" s="5"/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30"/>
    </row>
    <row r="235">
      <c r="A235" s="5"/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30"/>
    </row>
    <row r="236">
      <c r="A236" s="5"/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30"/>
    </row>
    <row r="237">
      <c r="A237" s="5"/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30"/>
    </row>
    <row r="238">
      <c r="A238" s="5"/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30"/>
    </row>
    <row r="239">
      <c r="A239" s="5"/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30"/>
    </row>
    <row r="240">
      <c r="A240" s="5"/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30"/>
    </row>
    <row r="241">
      <c r="A241" s="5"/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30"/>
    </row>
    <row r="242">
      <c r="A242" s="5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30"/>
    </row>
    <row r="243">
      <c r="A243" s="5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30"/>
    </row>
    <row r="244">
      <c r="A244" s="5"/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30"/>
    </row>
    <row r="245">
      <c r="A245" s="5"/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30"/>
    </row>
    <row r="246">
      <c r="A246" s="5"/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30"/>
    </row>
    <row r="247">
      <c r="A247" s="5"/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30"/>
    </row>
    <row r="248">
      <c r="A248" s="5"/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30"/>
    </row>
    <row r="249">
      <c r="A249" s="5"/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30"/>
    </row>
    <row r="250">
      <c r="A250" s="5"/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30"/>
    </row>
    <row r="251">
      <c r="A251" s="5"/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30"/>
    </row>
    <row r="252">
      <c r="A252" s="5"/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30"/>
    </row>
    <row r="253">
      <c r="A253" s="5"/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30"/>
    </row>
    <row r="254">
      <c r="A254" s="5"/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30"/>
    </row>
    <row r="255">
      <c r="A255" s="5"/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30"/>
    </row>
    <row r="256">
      <c r="A256" s="5"/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30"/>
    </row>
    <row r="257">
      <c r="A257" s="5"/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30"/>
    </row>
    <row r="258">
      <c r="A258" s="5"/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30"/>
    </row>
    <row r="259">
      <c r="A259" s="5"/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30"/>
    </row>
    <row r="260">
      <c r="A260" s="5"/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30"/>
    </row>
    <row r="261">
      <c r="A261" s="5"/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30"/>
    </row>
    <row r="262">
      <c r="A262" s="5"/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30"/>
    </row>
    <row r="263">
      <c r="A263" s="5"/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30"/>
    </row>
    <row r="264">
      <c r="A264" s="5"/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30"/>
    </row>
    <row r="265">
      <c r="A265" s="5"/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30"/>
    </row>
    <row r="266">
      <c r="A266" s="5"/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30"/>
    </row>
    <row r="267">
      <c r="A267" s="5"/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30"/>
    </row>
    <row r="268">
      <c r="A268" s="5"/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30"/>
    </row>
    <row r="269">
      <c r="A269" s="5"/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30"/>
    </row>
    <row r="270">
      <c r="A270" s="5"/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30"/>
    </row>
    <row r="271">
      <c r="A271" s="5"/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30"/>
    </row>
    <row r="272">
      <c r="A272" s="5"/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30"/>
    </row>
    <row r="273">
      <c r="A273" s="5"/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30"/>
    </row>
    <row r="274">
      <c r="A274" s="5"/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30"/>
    </row>
    <row r="275">
      <c r="A275" s="5"/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30"/>
    </row>
    <row r="276">
      <c r="A276" s="5"/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30"/>
    </row>
    <row r="277">
      <c r="A277" s="5"/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30"/>
    </row>
    <row r="278">
      <c r="A278" s="5"/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30"/>
    </row>
    <row r="279">
      <c r="A279" s="5"/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30"/>
    </row>
    <row r="280">
      <c r="A280" s="5"/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30"/>
    </row>
    <row r="281">
      <c r="A281" s="5"/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30"/>
    </row>
    <row r="282">
      <c r="A282" s="5"/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30"/>
    </row>
    <row r="283">
      <c r="A283" s="5"/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30"/>
    </row>
    <row r="284">
      <c r="A284" s="5"/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30"/>
    </row>
    <row r="285">
      <c r="A285" s="5"/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30"/>
    </row>
    <row r="286">
      <c r="A286" s="5"/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30"/>
    </row>
    <row r="287">
      <c r="A287" s="5"/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30"/>
    </row>
    <row r="288">
      <c r="A288" s="5"/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30"/>
    </row>
    <row r="289">
      <c r="A289" s="5"/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30"/>
    </row>
    <row r="290">
      <c r="A290" s="5"/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30"/>
    </row>
    <row r="291">
      <c r="A291" s="5"/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30"/>
    </row>
    <row r="292">
      <c r="A292" s="5"/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30"/>
    </row>
    <row r="293">
      <c r="A293" s="5"/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30"/>
    </row>
    <row r="294">
      <c r="A294" s="5"/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30"/>
    </row>
    <row r="295">
      <c r="A295" s="5"/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30"/>
    </row>
    <row r="296">
      <c r="A296" s="5"/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30"/>
    </row>
    <row r="297">
      <c r="A297" s="5"/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30"/>
    </row>
    <row r="298">
      <c r="A298" s="5"/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30"/>
    </row>
    <row r="299">
      <c r="A299" s="5"/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30"/>
    </row>
    <row r="300">
      <c r="A300" s="5"/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30"/>
    </row>
    <row r="301">
      <c r="A301" s="5"/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30"/>
    </row>
    <row r="302">
      <c r="A302" s="5"/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30"/>
    </row>
    <row r="303">
      <c r="A303" s="5"/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30"/>
    </row>
    <row r="304">
      <c r="A304" s="5"/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30"/>
    </row>
    <row r="305">
      <c r="A305" s="5"/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30"/>
    </row>
    <row r="306">
      <c r="A306" s="5"/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30"/>
    </row>
    <row r="307">
      <c r="A307" s="5"/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30"/>
    </row>
    <row r="308">
      <c r="A308" s="5"/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30"/>
    </row>
    <row r="309">
      <c r="A309" s="5"/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30"/>
    </row>
    <row r="310">
      <c r="A310" s="5"/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30"/>
    </row>
    <row r="311">
      <c r="A311" s="5"/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30"/>
    </row>
    <row r="312">
      <c r="A312" s="5"/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30"/>
    </row>
    <row r="313">
      <c r="A313" s="5"/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30"/>
    </row>
    <row r="314">
      <c r="A314" s="5"/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30"/>
    </row>
    <row r="315">
      <c r="A315" s="5"/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30"/>
    </row>
    <row r="316">
      <c r="A316" s="5"/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30"/>
    </row>
    <row r="317">
      <c r="A317" s="5"/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30"/>
    </row>
    <row r="318">
      <c r="A318" s="5"/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30"/>
    </row>
    <row r="319">
      <c r="A319" s="5"/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30"/>
    </row>
    <row r="320">
      <c r="A320" s="5"/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30"/>
    </row>
    <row r="321">
      <c r="A321" s="5"/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30"/>
    </row>
    <row r="322">
      <c r="A322" s="5"/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30"/>
    </row>
    <row r="323">
      <c r="A323" s="5"/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30"/>
    </row>
    <row r="324">
      <c r="A324" s="5"/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30"/>
    </row>
    <row r="325">
      <c r="A325" s="5"/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30"/>
    </row>
    <row r="326">
      <c r="A326" s="5"/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30"/>
    </row>
    <row r="327">
      <c r="A327" s="5"/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30"/>
    </row>
    <row r="328">
      <c r="A328" s="5"/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30"/>
    </row>
    <row r="329">
      <c r="A329" s="5"/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30"/>
    </row>
    <row r="330">
      <c r="A330" s="5"/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30"/>
    </row>
    <row r="331">
      <c r="A331" s="5"/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30"/>
    </row>
    <row r="332">
      <c r="A332" s="5"/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30"/>
    </row>
    <row r="333">
      <c r="A333" s="5"/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30"/>
    </row>
    <row r="334">
      <c r="A334" s="5"/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30"/>
    </row>
    <row r="335">
      <c r="A335" s="5"/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30"/>
    </row>
    <row r="336">
      <c r="A336" s="5"/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30"/>
    </row>
    <row r="337">
      <c r="A337" s="5"/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30"/>
    </row>
    <row r="338">
      <c r="A338" s="5"/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30"/>
    </row>
    <row r="339">
      <c r="A339" s="5"/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30"/>
    </row>
    <row r="340">
      <c r="A340" s="5"/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30"/>
    </row>
    <row r="341">
      <c r="A341" s="5"/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30"/>
    </row>
    <row r="342">
      <c r="A342" s="5"/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30"/>
    </row>
    <row r="343">
      <c r="A343" s="5"/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30"/>
    </row>
    <row r="344">
      <c r="A344" s="5"/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30"/>
    </row>
    <row r="345">
      <c r="A345" s="5"/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30"/>
    </row>
    <row r="346">
      <c r="A346" s="5"/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30"/>
    </row>
    <row r="347">
      <c r="A347" s="5"/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30"/>
    </row>
    <row r="348">
      <c r="A348" s="5"/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30"/>
    </row>
    <row r="349">
      <c r="A349" s="5"/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30"/>
    </row>
    <row r="350">
      <c r="A350" s="5"/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30"/>
    </row>
    <row r="351">
      <c r="A351" s="5"/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30"/>
    </row>
    <row r="352">
      <c r="A352" s="5"/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30"/>
    </row>
    <row r="353">
      <c r="A353" s="5"/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30"/>
    </row>
    <row r="354">
      <c r="A354" s="5"/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30"/>
    </row>
    <row r="355">
      <c r="A355" s="5"/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30"/>
    </row>
    <row r="356">
      <c r="A356" s="5"/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30"/>
    </row>
    <row r="357">
      <c r="A357" s="5"/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30"/>
    </row>
    <row r="358">
      <c r="A358" s="5"/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30"/>
    </row>
    <row r="359">
      <c r="A359" s="5"/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30"/>
    </row>
    <row r="360">
      <c r="A360" s="5"/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30"/>
    </row>
    <row r="361">
      <c r="A361" s="5"/>
      <c r="B361" s="129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30"/>
    </row>
    <row r="362">
      <c r="A362" s="5"/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30"/>
    </row>
    <row r="363">
      <c r="A363" s="5"/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30"/>
    </row>
    <row r="364">
      <c r="A364" s="5"/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30"/>
    </row>
    <row r="365">
      <c r="A365" s="5"/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30"/>
    </row>
    <row r="366">
      <c r="A366" s="5"/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30"/>
    </row>
    <row r="367">
      <c r="A367" s="5"/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30"/>
    </row>
    <row r="368">
      <c r="A368" s="5"/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30"/>
    </row>
    <row r="369">
      <c r="A369" s="5"/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30"/>
    </row>
    <row r="370">
      <c r="A370" s="5"/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30"/>
    </row>
    <row r="371">
      <c r="A371" s="5"/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30"/>
    </row>
    <row r="372">
      <c r="A372" s="5"/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30"/>
    </row>
    <row r="373">
      <c r="A373" s="5"/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30"/>
    </row>
    <row r="374">
      <c r="A374" s="5"/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30"/>
    </row>
    <row r="375">
      <c r="A375" s="5"/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30"/>
    </row>
    <row r="376">
      <c r="A376" s="5"/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30"/>
    </row>
    <row r="377">
      <c r="A377" s="5"/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30"/>
    </row>
    <row r="378">
      <c r="A378" s="5"/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30"/>
    </row>
    <row r="379">
      <c r="A379" s="5"/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30"/>
    </row>
    <row r="380">
      <c r="A380" s="5"/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30"/>
    </row>
    <row r="381">
      <c r="A381" s="5"/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30"/>
    </row>
    <row r="382">
      <c r="A382" s="5"/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30"/>
    </row>
    <row r="383">
      <c r="A383" s="5"/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30"/>
    </row>
    <row r="384">
      <c r="A384" s="5"/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30"/>
    </row>
    <row r="385">
      <c r="A385" s="5"/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30"/>
    </row>
    <row r="386">
      <c r="A386" s="5"/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30"/>
    </row>
    <row r="387">
      <c r="A387" s="5"/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30"/>
    </row>
    <row r="388">
      <c r="A388" s="5"/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30"/>
    </row>
    <row r="389">
      <c r="A389" s="5"/>
      <c r="B389" s="129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30"/>
    </row>
    <row r="390">
      <c r="A390" s="5"/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30"/>
    </row>
    <row r="391">
      <c r="A391" s="5"/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30"/>
    </row>
    <row r="392">
      <c r="A392" s="5"/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30"/>
    </row>
    <row r="393">
      <c r="A393" s="5"/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30"/>
    </row>
    <row r="394">
      <c r="A394" s="5"/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30"/>
    </row>
    <row r="395">
      <c r="A395" s="5"/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30"/>
    </row>
    <row r="396">
      <c r="A396" s="5"/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30"/>
    </row>
    <row r="397">
      <c r="A397" s="5"/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30"/>
    </row>
    <row r="398">
      <c r="A398" s="5"/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30"/>
    </row>
    <row r="399">
      <c r="A399" s="5"/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30"/>
    </row>
    <row r="400">
      <c r="A400" s="5"/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30"/>
    </row>
    <row r="401">
      <c r="A401" s="5"/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30"/>
    </row>
    <row r="402">
      <c r="A402" s="5"/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30"/>
    </row>
    <row r="403">
      <c r="A403" s="5"/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30"/>
    </row>
    <row r="404">
      <c r="A404" s="5"/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30"/>
    </row>
    <row r="405">
      <c r="A405" s="5"/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30"/>
    </row>
    <row r="406">
      <c r="A406" s="5"/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30"/>
    </row>
    <row r="407">
      <c r="A407" s="5"/>
      <c r="B407" s="129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30"/>
    </row>
    <row r="408">
      <c r="A408" s="5"/>
      <c r="B408" s="129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30"/>
    </row>
    <row r="409">
      <c r="A409" s="5"/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30"/>
    </row>
    <row r="410">
      <c r="A410" s="5"/>
      <c r="B410" s="129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30"/>
    </row>
    <row r="411">
      <c r="A411" s="5"/>
      <c r="B411" s="129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30"/>
    </row>
    <row r="412">
      <c r="A412" s="5"/>
      <c r="B412" s="129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30"/>
    </row>
    <row r="413">
      <c r="A413" s="5"/>
      <c r="B413" s="129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30"/>
    </row>
    <row r="414">
      <c r="A414" s="5"/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30"/>
    </row>
    <row r="415">
      <c r="A415" s="5"/>
      <c r="B415" s="129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30"/>
    </row>
    <row r="416">
      <c r="A416" s="5"/>
      <c r="B416" s="129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30"/>
    </row>
    <row r="417">
      <c r="A417" s="5"/>
      <c r="B417" s="129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30"/>
    </row>
    <row r="418">
      <c r="A418" s="5"/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30"/>
    </row>
    <row r="419">
      <c r="A419" s="5"/>
      <c r="B419" s="129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30"/>
    </row>
    <row r="420">
      <c r="A420" s="5"/>
      <c r="B420" s="129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30"/>
    </row>
    <row r="421">
      <c r="A421" s="5"/>
      <c r="B421" s="129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30"/>
    </row>
    <row r="422">
      <c r="A422" s="5"/>
      <c r="B422" s="129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30"/>
    </row>
    <row r="423">
      <c r="A423" s="5"/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30"/>
    </row>
    <row r="424">
      <c r="A424" s="5"/>
      <c r="B424" s="129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30"/>
    </row>
    <row r="425">
      <c r="A425" s="5"/>
      <c r="B425" s="129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30"/>
    </row>
    <row r="426">
      <c r="A426" s="5"/>
      <c r="B426" s="129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30"/>
    </row>
    <row r="427">
      <c r="A427" s="5"/>
      <c r="B427" s="129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30"/>
    </row>
    <row r="428">
      <c r="A428" s="5"/>
      <c r="B428" s="129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30"/>
    </row>
    <row r="429">
      <c r="A429" s="5"/>
      <c r="B429" s="129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30"/>
    </row>
    <row r="430">
      <c r="A430" s="5"/>
      <c r="B430" s="129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30"/>
    </row>
    <row r="431">
      <c r="A431" s="5"/>
      <c r="B431" s="129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30"/>
    </row>
    <row r="432">
      <c r="A432" s="5"/>
      <c r="B432" s="129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30"/>
    </row>
    <row r="433">
      <c r="A433" s="5"/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30"/>
    </row>
    <row r="434">
      <c r="A434" s="5"/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30"/>
    </row>
    <row r="435">
      <c r="A435" s="5"/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30"/>
    </row>
    <row r="436">
      <c r="A436" s="5"/>
      <c r="B436" s="129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30"/>
    </row>
    <row r="437">
      <c r="A437" s="5"/>
      <c r="B437" s="129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30"/>
    </row>
    <row r="438">
      <c r="A438" s="5"/>
      <c r="B438" s="129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30"/>
    </row>
    <row r="439">
      <c r="A439" s="5"/>
      <c r="B439" s="129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30"/>
    </row>
    <row r="440">
      <c r="A440" s="5"/>
      <c r="B440" s="129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30"/>
    </row>
    <row r="441">
      <c r="A441" s="5"/>
      <c r="B441" s="129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30"/>
    </row>
    <row r="442">
      <c r="A442" s="5"/>
      <c r="B442" s="129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30"/>
    </row>
    <row r="443">
      <c r="A443" s="5"/>
      <c r="B443" s="129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30"/>
    </row>
    <row r="444">
      <c r="A444" s="5"/>
      <c r="B444" s="129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30"/>
    </row>
    <row r="445">
      <c r="A445" s="5"/>
      <c r="B445" s="129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30"/>
    </row>
    <row r="446">
      <c r="A446" s="5"/>
      <c r="B446" s="129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30"/>
    </row>
    <row r="447">
      <c r="A447" s="5"/>
      <c r="B447" s="129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30"/>
    </row>
    <row r="448">
      <c r="A448" s="5"/>
      <c r="B448" s="129"/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30"/>
    </row>
    <row r="449">
      <c r="A449" s="5"/>
      <c r="B449" s="129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30"/>
    </row>
    <row r="450">
      <c r="A450" s="5"/>
      <c r="B450" s="129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30"/>
    </row>
    <row r="451">
      <c r="A451" s="5"/>
      <c r="B451" s="129"/>
      <c r="C451" s="129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30"/>
    </row>
    <row r="452">
      <c r="A452" s="5"/>
      <c r="B452" s="129"/>
      <c r="C452" s="129"/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30"/>
    </row>
    <row r="453">
      <c r="A453" s="5"/>
      <c r="B453" s="129"/>
      <c r="C453" s="129"/>
      <c r="D453" s="129"/>
      <c r="E453" s="129"/>
      <c r="F453" s="129"/>
      <c r="G453" s="129"/>
      <c r="H453" s="129"/>
      <c r="I453" s="129"/>
      <c r="J453" s="129"/>
      <c r="K453" s="129"/>
      <c r="L453" s="129"/>
      <c r="M453" s="129"/>
      <c r="N453" s="130"/>
    </row>
    <row r="454">
      <c r="A454" s="5"/>
      <c r="B454" s="129"/>
      <c r="C454" s="129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30"/>
    </row>
    <row r="455">
      <c r="A455" s="5"/>
      <c r="B455" s="129"/>
      <c r="C455" s="129"/>
      <c r="D455" s="129"/>
      <c r="E455" s="129"/>
      <c r="F455" s="129"/>
      <c r="G455" s="129"/>
      <c r="H455" s="129"/>
      <c r="I455" s="129"/>
      <c r="J455" s="129"/>
      <c r="K455" s="129"/>
      <c r="L455" s="129"/>
      <c r="M455" s="129"/>
      <c r="N455" s="130"/>
    </row>
    <row r="456">
      <c r="A456" s="5"/>
      <c r="B456" s="129"/>
      <c r="C456" s="129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30"/>
    </row>
    <row r="457">
      <c r="A457" s="5"/>
      <c r="B457" s="129"/>
      <c r="C457" s="129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30"/>
    </row>
    <row r="458">
      <c r="A458" s="5"/>
      <c r="B458" s="129"/>
      <c r="C458" s="129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130"/>
    </row>
    <row r="459">
      <c r="A459" s="5"/>
      <c r="B459" s="129"/>
      <c r="C459" s="129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130"/>
    </row>
    <row r="460">
      <c r="A460" s="5"/>
      <c r="B460" s="129"/>
      <c r="C460" s="129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130"/>
    </row>
    <row r="461">
      <c r="A461" s="5"/>
      <c r="B461" s="129"/>
      <c r="C461" s="129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30"/>
    </row>
    <row r="462">
      <c r="A462" s="5"/>
      <c r="B462" s="129"/>
      <c r="C462" s="129"/>
      <c r="D462" s="129"/>
      <c r="E462" s="129"/>
      <c r="F462" s="129"/>
      <c r="G462" s="129"/>
      <c r="H462" s="129"/>
      <c r="I462" s="129"/>
      <c r="J462" s="129"/>
      <c r="K462" s="129"/>
      <c r="L462" s="129"/>
      <c r="M462" s="129"/>
      <c r="N462" s="130"/>
    </row>
    <row r="463">
      <c r="A463" s="5"/>
      <c r="B463" s="129"/>
      <c r="C463" s="129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30"/>
    </row>
    <row r="464">
      <c r="A464" s="5"/>
      <c r="B464" s="129"/>
      <c r="C464" s="129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30"/>
    </row>
    <row r="465">
      <c r="A465" s="5"/>
      <c r="B465" s="129"/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30"/>
    </row>
    <row r="466">
      <c r="A466" s="5"/>
      <c r="B466" s="129"/>
      <c r="C466" s="129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30"/>
    </row>
    <row r="467">
      <c r="A467" s="5"/>
      <c r="B467" s="129"/>
      <c r="C467" s="129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30"/>
    </row>
    <row r="468">
      <c r="A468" s="5"/>
      <c r="B468" s="129"/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30"/>
    </row>
    <row r="469">
      <c r="A469" s="5"/>
      <c r="B469" s="129"/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30"/>
    </row>
    <row r="470">
      <c r="A470" s="5"/>
      <c r="B470" s="129"/>
      <c r="C470" s="129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30"/>
    </row>
    <row r="471">
      <c r="A471" s="5"/>
      <c r="B471" s="129"/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30"/>
    </row>
    <row r="472">
      <c r="A472" s="5"/>
      <c r="B472" s="129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30"/>
    </row>
    <row r="473">
      <c r="A473" s="5"/>
      <c r="B473" s="129"/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30"/>
    </row>
    <row r="474">
      <c r="A474" s="5"/>
      <c r="B474" s="129"/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30"/>
    </row>
    <row r="475">
      <c r="A475" s="5"/>
      <c r="B475" s="129"/>
      <c r="C475" s="129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30"/>
    </row>
    <row r="476">
      <c r="A476" s="5"/>
      <c r="B476" s="129"/>
      <c r="C476" s="129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  <c r="N476" s="130"/>
    </row>
    <row r="477">
      <c r="A477" s="5"/>
      <c r="B477" s="129"/>
      <c r="C477" s="129"/>
      <c r="D477" s="129"/>
      <c r="E477" s="129"/>
      <c r="F477" s="129"/>
      <c r="G477" s="129"/>
      <c r="H477" s="129"/>
      <c r="I477" s="129"/>
      <c r="J477" s="129"/>
      <c r="K477" s="129"/>
      <c r="L477" s="129"/>
      <c r="M477" s="129"/>
      <c r="N477" s="130"/>
    </row>
    <row r="478">
      <c r="A478" s="5"/>
      <c r="B478" s="129"/>
      <c r="C478" s="129"/>
      <c r="D478" s="129"/>
      <c r="E478" s="129"/>
      <c r="F478" s="129"/>
      <c r="G478" s="129"/>
      <c r="H478" s="129"/>
      <c r="I478" s="129"/>
      <c r="J478" s="129"/>
      <c r="K478" s="129"/>
      <c r="L478" s="129"/>
      <c r="M478" s="129"/>
      <c r="N478" s="130"/>
    </row>
    <row r="479">
      <c r="A479" s="5"/>
      <c r="B479" s="129"/>
      <c r="C479" s="129"/>
      <c r="D479" s="129"/>
      <c r="E479" s="129"/>
      <c r="F479" s="129"/>
      <c r="G479" s="129"/>
      <c r="H479" s="129"/>
      <c r="I479" s="129"/>
      <c r="J479" s="129"/>
      <c r="K479" s="129"/>
      <c r="L479" s="129"/>
      <c r="M479" s="129"/>
      <c r="N479" s="130"/>
    </row>
    <row r="480">
      <c r="A480" s="5"/>
      <c r="B480" s="129"/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30"/>
    </row>
    <row r="481">
      <c r="A481" s="5"/>
      <c r="B481" s="129"/>
      <c r="C481" s="129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30"/>
    </row>
    <row r="482">
      <c r="A482" s="5"/>
      <c r="B482" s="129"/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30"/>
    </row>
    <row r="483">
      <c r="A483" s="5"/>
      <c r="B483" s="129"/>
      <c r="C483" s="129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130"/>
    </row>
    <row r="484">
      <c r="A484" s="5"/>
      <c r="B484" s="129"/>
      <c r="C484" s="129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30"/>
    </row>
    <row r="485">
      <c r="A485" s="5"/>
      <c r="B485" s="129"/>
      <c r="C485" s="129"/>
      <c r="D485" s="129"/>
      <c r="E485" s="129"/>
      <c r="F485" s="129"/>
      <c r="G485" s="129"/>
      <c r="H485" s="129"/>
      <c r="I485" s="129"/>
      <c r="J485" s="129"/>
      <c r="K485" s="129"/>
      <c r="L485" s="129"/>
      <c r="M485" s="129"/>
      <c r="N485" s="130"/>
    </row>
    <row r="486">
      <c r="A486" s="5"/>
      <c r="B486" s="129"/>
      <c r="C486" s="129"/>
      <c r="D486" s="129"/>
      <c r="E486" s="129"/>
      <c r="F486" s="129"/>
      <c r="G486" s="129"/>
      <c r="H486" s="129"/>
      <c r="I486" s="129"/>
      <c r="J486" s="129"/>
      <c r="K486" s="129"/>
      <c r="L486" s="129"/>
      <c r="M486" s="129"/>
      <c r="N486" s="130"/>
    </row>
    <row r="487">
      <c r="A487" s="5"/>
      <c r="B487" s="129"/>
      <c r="C487" s="129"/>
      <c r="D487" s="129"/>
      <c r="E487" s="129"/>
      <c r="F487" s="129"/>
      <c r="G487" s="129"/>
      <c r="H487" s="129"/>
      <c r="I487" s="129"/>
      <c r="J487" s="129"/>
      <c r="K487" s="129"/>
      <c r="L487" s="129"/>
      <c r="M487" s="129"/>
      <c r="N487" s="130"/>
    </row>
    <row r="488">
      <c r="A488" s="5"/>
      <c r="B488" s="129"/>
      <c r="C488" s="129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30"/>
    </row>
    <row r="489">
      <c r="A489" s="5"/>
      <c r="B489" s="129"/>
      <c r="C489" s="129"/>
      <c r="D489" s="129"/>
      <c r="E489" s="129"/>
      <c r="F489" s="129"/>
      <c r="G489" s="129"/>
      <c r="H489" s="129"/>
      <c r="I489" s="129"/>
      <c r="J489" s="129"/>
      <c r="K489" s="129"/>
      <c r="L489" s="129"/>
      <c r="M489" s="129"/>
      <c r="N489" s="130"/>
    </row>
    <row r="490">
      <c r="A490" s="5"/>
      <c r="B490" s="129"/>
      <c r="C490" s="129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130"/>
    </row>
    <row r="491">
      <c r="A491" s="5"/>
      <c r="B491" s="129"/>
      <c r="C491" s="129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130"/>
    </row>
    <row r="492">
      <c r="A492" s="5"/>
      <c r="B492" s="129"/>
      <c r="C492" s="129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30"/>
    </row>
    <row r="493">
      <c r="A493" s="5"/>
      <c r="B493" s="129"/>
      <c r="C493" s="129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130"/>
    </row>
    <row r="494">
      <c r="A494" s="5"/>
      <c r="B494" s="129"/>
      <c r="C494" s="129"/>
      <c r="D494" s="129"/>
      <c r="E494" s="129"/>
      <c r="F494" s="129"/>
      <c r="G494" s="129"/>
      <c r="H494" s="129"/>
      <c r="I494" s="129"/>
      <c r="J494" s="129"/>
      <c r="K494" s="129"/>
      <c r="L494" s="129"/>
      <c r="M494" s="129"/>
      <c r="N494" s="130"/>
    </row>
    <row r="495">
      <c r="A495" s="5"/>
      <c r="B495" s="129"/>
      <c r="C495" s="129"/>
      <c r="D495" s="129"/>
      <c r="E495" s="129"/>
      <c r="F495" s="129"/>
      <c r="G495" s="129"/>
      <c r="H495" s="129"/>
      <c r="I495" s="129"/>
      <c r="J495" s="129"/>
      <c r="K495" s="129"/>
      <c r="L495" s="129"/>
      <c r="M495" s="129"/>
      <c r="N495" s="130"/>
    </row>
    <row r="496">
      <c r="A496" s="5"/>
      <c r="B496" s="129"/>
      <c r="C496" s="129"/>
      <c r="D496" s="129"/>
      <c r="E496" s="129"/>
      <c r="F496" s="129"/>
      <c r="G496" s="129"/>
      <c r="H496" s="129"/>
      <c r="I496" s="129"/>
      <c r="J496" s="129"/>
      <c r="K496" s="129"/>
      <c r="L496" s="129"/>
      <c r="M496" s="129"/>
      <c r="N496" s="130"/>
    </row>
    <row r="497">
      <c r="A497" s="5"/>
      <c r="B497" s="129"/>
      <c r="C497" s="129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130"/>
    </row>
    <row r="498">
      <c r="A498" s="5"/>
      <c r="B498" s="129"/>
      <c r="C498" s="129"/>
      <c r="D498" s="129"/>
      <c r="E498" s="129"/>
      <c r="F498" s="129"/>
      <c r="G498" s="129"/>
      <c r="H498" s="129"/>
      <c r="I498" s="129"/>
      <c r="J498" s="129"/>
      <c r="K498" s="129"/>
      <c r="L498" s="129"/>
      <c r="M498" s="129"/>
      <c r="N498" s="130"/>
    </row>
    <row r="499">
      <c r="A499" s="5"/>
      <c r="B499" s="129"/>
      <c r="C499" s="129"/>
      <c r="D499" s="129"/>
      <c r="E499" s="129"/>
      <c r="F499" s="129"/>
      <c r="G499" s="129"/>
      <c r="H499" s="129"/>
      <c r="I499" s="129"/>
      <c r="J499" s="129"/>
      <c r="K499" s="129"/>
      <c r="L499" s="129"/>
      <c r="M499" s="129"/>
      <c r="N499" s="130"/>
    </row>
    <row r="500">
      <c r="A500" s="5"/>
      <c r="B500" s="129"/>
      <c r="C500" s="129"/>
      <c r="D500" s="129"/>
      <c r="E500" s="129"/>
      <c r="F500" s="129"/>
      <c r="G500" s="129"/>
      <c r="H500" s="129"/>
      <c r="I500" s="129"/>
      <c r="J500" s="129"/>
      <c r="K500" s="129"/>
      <c r="L500" s="129"/>
      <c r="M500" s="129"/>
      <c r="N500" s="130"/>
    </row>
    <row r="501">
      <c r="A501" s="5"/>
      <c r="B501" s="129"/>
      <c r="C501" s="129"/>
      <c r="D501" s="129"/>
      <c r="E501" s="129"/>
      <c r="F501" s="129"/>
      <c r="G501" s="129"/>
      <c r="H501" s="129"/>
      <c r="I501" s="129"/>
      <c r="J501" s="129"/>
      <c r="K501" s="129"/>
      <c r="L501" s="129"/>
      <c r="M501" s="129"/>
      <c r="N501" s="130"/>
    </row>
    <row r="502">
      <c r="A502" s="5"/>
      <c r="B502" s="129"/>
      <c r="C502" s="129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30"/>
    </row>
    <row r="503">
      <c r="A503" s="5"/>
      <c r="B503" s="129"/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30"/>
    </row>
    <row r="504">
      <c r="A504" s="5"/>
      <c r="B504" s="129"/>
      <c r="C504" s="129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130"/>
    </row>
    <row r="505">
      <c r="A505" s="5"/>
      <c r="B505" s="129"/>
      <c r="C505" s="129"/>
      <c r="D505" s="129"/>
      <c r="E505" s="129"/>
      <c r="F505" s="129"/>
      <c r="G505" s="129"/>
      <c r="H505" s="129"/>
      <c r="I505" s="129"/>
      <c r="J505" s="129"/>
      <c r="K505" s="129"/>
      <c r="L505" s="129"/>
      <c r="M505" s="129"/>
      <c r="N505" s="130"/>
    </row>
    <row r="506">
      <c r="A506" s="5"/>
      <c r="B506" s="129"/>
      <c r="C506" s="129"/>
      <c r="D506" s="129"/>
      <c r="E506" s="129"/>
      <c r="F506" s="129"/>
      <c r="G506" s="129"/>
      <c r="H506" s="129"/>
      <c r="I506" s="129"/>
      <c r="J506" s="129"/>
      <c r="K506" s="129"/>
      <c r="L506" s="129"/>
      <c r="M506" s="129"/>
      <c r="N506" s="130"/>
    </row>
    <row r="507">
      <c r="A507" s="5"/>
      <c r="B507" s="129"/>
      <c r="C507" s="129"/>
      <c r="D507" s="129"/>
      <c r="E507" s="129"/>
      <c r="F507" s="129"/>
      <c r="G507" s="129"/>
      <c r="H507" s="129"/>
      <c r="I507" s="129"/>
      <c r="J507" s="129"/>
      <c r="K507" s="129"/>
      <c r="L507" s="129"/>
      <c r="M507" s="129"/>
      <c r="N507" s="130"/>
    </row>
    <row r="508">
      <c r="A508" s="5"/>
      <c r="B508" s="129"/>
      <c r="C508" s="129"/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130"/>
    </row>
    <row r="509">
      <c r="A509" s="5"/>
      <c r="B509" s="129"/>
      <c r="C509" s="129"/>
      <c r="D509" s="129"/>
      <c r="E509" s="129"/>
      <c r="F509" s="129"/>
      <c r="G509" s="129"/>
      <c r="H509" s="129"/>
      <c r="I509" s="129"/>
      <c r="J509" s="129"/>
      <c r="K509" s="129"/>
      <c r="L509" s="129"/>
      <c r="M509" s="129"/>
      <c r="N509" s="130"/>
    </row>
    <row r="510">
      <c r="A510" s="5"/>
      <c r="B510" s="129"/>
      <c r="C510" s="129"/>
      <c r="D510" s="129"/>
      <c r="E510" s="129"/>
      <c r="F510" s="129"/>
      <c r="G510" s="129"/>
      <c r="H510" s="129"/>
      <c r="I510" s="129"/>
      <c r="J510" s="129"/>
      <c r="K510" s="129"/>
      <c r="L510" s="129"/>
      <c r="M510" s="129"/>
      <c r="N510" s="130"/>
    </row>
    <row r="511">
      <c r="A511" s="5"/>
      <c r="B511" s="129"/>
      <c r="C511" s="129"/>
      <c r="D511" s="129"/>
      <c r="E511" s="129"/>
      <c r="F511" s="129"/>
      <c r="G511" s="129"/>
      <c r="H511" s="129"/>
      <c r="I511" s="129"/>
      <c r="J511" s="129"/>
      <c r="K511" s="129"/>
      <c r="L511" s="129"/>
      <c r="M511" s="129"/>
      <c r="N511" s="130"/>
    </row>
    <row r="512">
      <c r="A512" s="5"/>
      <c r="B512" s="129"/>
      <c r="C512" s="129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130"/>
    </row>
    <row r="513">
      <c r="A513" s="5"/>
      <c r="B513" s="129"/>
      <c r="C513" s="129"/>
      <c r="D513" s="129"/>
      <c r="E513" s="129"/>
      <c r="F513" s="129"/>
      <c r="G513" s="129"/>
      <c r="H513" s="129"/>
      <c r="I513" s="129"/>
      <c r="J513" s="129"/>
      <c r="K513" s="129"/>
      <c r="L513" s="129"/>
      <c r="M513" s="129"/>
      <c r="N513" s="130"/>
    </row>
    <row r="514">
      <c r="A514" s="5"/>
      <c r="B514" s="129"/>
      <c r="C514" s="129"/>
      <c r="D514" s="129"/>
      <c r="E514" s="129"/>
      <c r="F514" s="129"/>
      <c r="G514" s="129"/>
      <c r="H514" s="129"/>
      <c r="I514" s="129"/>
      <c r="J514" s="129"/>
      <c r="K514" s="129"/>
      <c r="L514" s="129"/>
      <c r="M514" s="129"/>
      <c r="N514" s="130"/>
    </row>
    <row r="515">
      <c r="A515" s="5"/>
      <c r="B515" s="129"/>
      <c r="C515" s="129"/>
      <c r="D515" s="129"/>
      <c r="E515" s="129"/>
      <c r="F515" s="129"/>
      <c r="G515" s="129"/>
      <c r="H515" s="129"/>
      <c r="I515" s="129"/>
      <c r="J515" s="129"/>
      <c r="K515" s="129"/>
      <c r="L515" s="129"/>
      <c r="M515" s="129"/>
      <c r="N515" s="130"/>
    </row>
    <row r="516">
      <c r="A516" s="5"/>
      <c r="B516" s="129"/>
      <c r="C516" s="129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130"/>
    </row>
    <row r="517">
      <c r="A517" s="5"/>
      <c r="B517" s="129"/>
      <c r="C517" s="129"/>
      <c r="D517" s="129"/>
      <c r="E517" s="129"/>
      <c r="F517" s="129"/>
      <c r="G517" s="129"/>
      <c r="H517" s="129"/>
      <c r="I517" s="129"/>
      <c r="J517" s="129"/>
      <c r="K517" s="129"/>
      <c r="L517" s="129"/>
      <c r="M517" s="129"/>
      <c r="N517" s="130"/>
    </row>
    <row r="518">
      <c r="A518" s="5"/>
      <c r="B518" s="129"/>
      <c r="C518" s="129"/>
      <c r="D518" s="129"/>
      <c r="E518" s="129"/>
      <c r="F518" s="129"/>
      <c r="G518" s="129"/>
      <c r="H518" s="129"/>
      <c r="I518" s="129"/>
      <c r="J518" s="129"/>
      <c r="K518" s="129"/>
      <c r="L518" s="129"/>
      <c r="M518" s="129"/>
      <c r="N518" s="130"/>
    </row>
    <row r="519">
      <c r="A519" s="5"/>
      <c r="B519" s="129"/>
      <c r="C519" s="129"/>
      <c r="D519" s="129"/>
      <c r="E519" s="129"/>
      <c r="F519" s="129"/>
      <c r="G519" s="129"/>
      <c r="H519" s="129"/>
      <c r="I519" s="129"/>
      <c r="J519" s="129"/>
      <c r="K519" s="129"/>
      <c r="L519" s="129"/>
      <c r="M519" s="129"/>
      <c r="N519" s="130"/>
    </row>
    <row r="520">
      <c r="A520" s="5"/>
      <c r="B520" s="129"/>
      <c r="C520" s="129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130"/>
    </row>
    <row r="521">
      <c r="A521" s="5"/>
      <c r="B521" s="129"/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30"/>
    </row>
    <row r="522">
      <c r="A522" s="5"/>
      <c r="B522" s="129"/>
      <c r="C522" s="129"/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130"/>
    </row>
    <row r="523">
      <c r="A523" s="5"/>
      <c r="B523" s="129"/>
      <c r="C523" s="129"/>
      <c r="D523" s="129"/>
      <c r="E523" s="129"/>
      <c r="F523" s="129"/>
      <c r="G523" s="129"/>
      <c r="H523" s="129"/>
      <c r="I523" s="129"/>
      <c r="J523" s="129"/>
      <c r="K523" s="129"/>
      <c r="L523" s="129"/>
      <c r="M523" s="129"/>
      <c r="N523" s="130"/>
    </row>
    <row r="524">
      <c r="A524" s="5"/>
      <c r="B524" s="129"/>
      <c r="C524" s="129"/>
      <c r="D524" s="129"/>
      <c r="E524" s="129"/>
      <c r="F524" s="129"/>
      <c r="G524" s="129"/>
      <c r="H524" s="129"/>
      <c r="I524" s="129"/>
      <c r="J524" s="129"/>
      <c r="K524" s="129"/>
      <c r="L524" s="129"/>
      <c r="M524" s="129"/>
      <c r="N524" s="130"/>
    </row>
    <row r="525">
      <c r="A525" s="5"/>
      <c r="B525" s="129"/>
      <c r="C525" s="129"/>
      <c r="D525" s="129"/>
      <c r="E525" s="129"/>
      <c r="F525" s="129"/>
      <c r="G525" s="129"/>
      <c r="H525" s="129"/>
      <c r="I525" s="129"/>
      <c r="J525" s="129"/>
      <c r="K525" s="129"/>
      <c r="L525" s="129"/>
      <c r="M525" s="129"/>
      <c r="N525" s="130"/>
    </row>
    <row r="526">
      <c r="A526" s="5"/>
      <c r="B526" s="129"/>
      <c r="C526" s="129"/>
      <c r="D526" s="129"/>
      <c r="E526" s="129"/>
      <c r="F526" s="129"/>
      <c r="G526" s="129"/>
      <c r="H526" s="129"/>
      <c r="I526" s="129"/>
      <c r="J526" s="129"/>
      <c r="K526" s="129"/>
      <c r="L526" s="129"/>
      <c r="M526" s="129"/>
      <c r="N526" s="130"/>
    </row>
    <row r="527">
      <c r="A527" s="5"/>
      <c r="B527" s="129"/>
      <c r="C527" s="129"/>
      <c r="D527" s="129"/>
      <c r="E527" s="129"/>
      <c r="F527" s="129"/>
      <c r="G527" s="129"/>
      <c r="H527" s="129"/>
      <c r="I527" s="129"/>
      <c r="J527" s="129"/>
      <c r="K527" s="129"/>
      <c r="L527" s="129"/>
      <c r="M527" s="129"/>
      <c r="N527" s="130"/>
    </row>
    <row r="528">
      <c r="A528" s="5"/>
      <c r="B528" s="129"/>
      <c r="C528" s="129"/>
      <c r="D528" s="129"/>
      <c r="E528" s="129"/>
      <c r="F528" s="129"/>
      <c r="G528" s="129"/>
      <c r="H528" s="129"/>
      <c r="I528" s="129"/>
      <c r="J528" s="129"/>
      <c r="K528" s="129"/>
      <c r="L528" s="129"/>
      <c r="M528" s="129"/>
      <c r="N528" s="130"/>
    </row>
    <row r="529">
      <c r="A529" s="5"/>
      <c r="B529" s="129"/>
      <c r="C529" s="129"/>
      <c r="D529" s="129"/>
      <c r="E529" s="129"/>
      <c r="F529" s="129"/>
      <c r="G529" s="129"/>
      <c r="H529" s="129"/>
      <c r="I529" s="129"/>
      <c r="J529" s="129"/>
      <c r="K529" s="129"/>
      <c r="L529" s="129"/>
      <c r="M529" s="129"/>
      <c r="N529" s="130"/>
    </row>
    <row r="530">
      <c r="A530" s="5"/>
      <c r="B530" s="129"/>
      <c r="C530" s="129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30"/>
    </row>
    <row r="531">
      <c r="A531" s="5"/>
      <c r="B531" s="129"/>
      <c r="C531" s="129"/>
      <c r="D531" s="129"/>
      <c r="E531" s="129"/>
      <c r="F531" s="129"/>
      <c r="G531" s="129"/>
      <c r="H531" s="129"/>
      <c r="I531" s="129"/>
      <c r="J531" s="129"/>
      <c r="K531" s="129"/>
      <c r="L531" s="129"/>
      <c r="M531" s="129"/>
      <c r="N531" s="130"/>
    </row>
    <row r="532">
      <c r="A532" s="5"/>
      <c r="B532" s="129"/>
      <c r="C532" s="129"/>
      <c r="D532" s="129"/>
      <c r="E532" s="129"/>
      <c r="F532" s="129"/>
      <c r="G532" s="129"/>
      <c r="H532" s="129"/>
      <c r="I532" s="129"/>
      <c r="J532" s="129"/>
      <c r="K532" s="129"/>
      <c r="L532" s="129"/>
      <c r="M532" s="129"/>
      <c r="N532" s="130"/>
    </row>
    <row r="533">
      <c r="A533" s="5"/>
      <c r="B533" s="129"/>
      <c r="C533" s="129"/>
      <c r="D533" s="129"/>
      <c r="E533" s="129"/>
      <c r="F533" s="129"/>
      <c r="G533" s="129"/>
      <c r="H533" s="129"/>
      <c r="I533" s="129"/>
      <c r="J533" s="129"/>
      <c r="K533" s="129"/>
      <c r="L533" s="129"/>
      <c r="M533" s="129"/>
      <c r="N533" s="130"/>
    </row>
    <row r="534">
      <c r="A534" s="5"/>
      <c r="B534" s="129"/>
      <c r="C534" s="129"/>
      <c r="D534" s="129"/>
      <c r="E534" s="129"/>
      <c r="F534" s="129"/>
      <c r="G534" s="129"/>
      <c r="H534" s="129"/>
      <c r="I534" s="129"/>
      <c r="J534" s="129"/>
      <c r="K534" s="129"/>
      <c r="L534" s="129"/>
      <c r="M534" s="129"/>
      <c r="N534" s="130"/>
    </row>
    <row r="535">
      <c r="A535" s="5"/>
      <c r="B535" s="129"/>
      <c r="C535" s="129"/>
      <c r="D535" s="129"/>
      <c r="E535" s="129"/>
      <c r="F535" s="129"/>
      <c r="G535" s="129"/>
      <c r="H535" s="129"/>
      <c r="I535" s="129"/>
      <c r="J535" s="129"/>
      <c r="K535" s="129"/>
      <c r="L535" s="129"/>
      <c r="M535" s="129"/>
      <c r="N535" s="130"/>
    </row>
    <row r="536">
      <c r="A536" s="5"/>
      <c r="B536" s="129"/>
      <c r="C536" s="129"/>
      <c r="D536" s="129"/>
      <c r="E536" s="129"/>
      <c r="F536" s="129"/>
      <c r="G536" s="129"/>
      <c r="H536" s="129"/>
      <c r="I536" s="129"/>
      <c r="J536" s="129"/>
      <c r="K536" s="129"/>
      <c r="L536" s="129"/>
      <c r="M536" s="129"/>
      <c r="N536" s="130"/>
    </row>
    <row r="537">
      <c r="A537" s="5"/>
      <c r="B537" s="129"/>
      <c r="C537" s="129"/>
      <c r="D537" s="129"/>
      <c r="E537" s="129"/>
      <c r="F537" s="129"/>
      <c r="G537" s="129"/>
      <c r="H537" s="129"/>
      <c r="I537" s="129"/>
      <c r="J537" s="129"/>
      <c r="K537" s="129"/>
      <c r="L537" s="129"/>
      <c r="M537" s="129"/>
      <c r="N537" s="130"/>
    </row>
    <row r="538">
      <c r="A538" s="5"/>
      <c r="B538" s="129"/>
      <c r="C538" s="129"/>
      <c r="D538" s="129"/>
      <c r="E538" s="129"/>
      <c r="F538" s="129"/>
      <c r="G538" s="129"/>
      <c r="H538" s="129"/>
      <c r="I538" s="129"/>
      <c r="J538" s="129"/>
      <c r="K538" s="129"/>
      <c r="L538" s="129"/>
      <c r="M538" s="129"/>
      <c r="N538" s="130"/>
    </row>
    <row r="539">
      <c r="A539" s="5"/>
      <c r="B539" s="129"/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30"/>
    </row>
    <row r="540">
      <c r="A540" s="5"/>
      <c r="B540" s="129"/>
      <c r="C540" s="129"/>
      <c r="D540" s="129"/>
      <c r="E540" s="129"/>
      <c r="F540" s="129"/>
      <c r="G540" s="129"/>
      <c r="H540" s="129"/>
      <c r="I540" s="129"/>
      <c r="J540" s="129"/>
      <c r="K540" s="129"/>
      <c r="L540" s="129"/>
      <c r="M540" s="129"/>
      <c r="N540" s="130"/>
    </row>
    <row r="541">
      <c r="A541" s="5"/>
      <c r="B541" s="129"/>
      <c r="C541" s="129"/>
      <c r="D541" s="129"/>
      <c r="E541" s="129"/>
      <c r="F541" s="129"/>
      <c r="G541" s="129"/>
      <c r="H541" s="129"/>
      <c r="I541" s="129"/>
      <c r="J541" s="129"/>
      <c r="K541" s="129"/>
      <c r="L541" s="129"/>
      <c r="M541" s="129"/>
      <c r="N541" s="130"/>
    </row>
    <row r="542">
      <c r="A542" s="5"/>
      <c r="B542" s="129"/>
      <c r="C542" s="129"/>
      <c r="D542" s="129"/>
      <c r="E542" s="129"/>
      <c r="F542" s="129"/>
      <c r="G542" s="129"/>
      <c r="H542" s="129"/>
      <c r="I542" s="129"/>
      <c r="J542" s="129"/>
      <c r="K542" s="129"/>
      <c r="L542" s="129"/>
      <c r="M542" s="129"/>
      <c r="N542" s="130"/>
    </row>
    <row r="543">
      <c r="A543" s="5"/>
      <c r="B543" s="129"/>
      <c r="C543" s="129"/>
      <c r="D543" s="129"/>
      <c r="E543" s="129"/>
      <c r="F543" s="129"/>
      <c r="G543" s="129"/>
      <c r="H543" s="129"/>
      <c r="I543" s="129"/>
      <c r="J543" s="129"/>
      <c r="K543" s="129"/>
      <c r="L543" s="129"/>
      <c r="M543" s="129"/>
      <c r="N543" s="130"/>
    </row>
    <row r="544">
      <c r="A544" s="5"/>
      <c r="B544" s="129"/>
      <c r="C544" s="129"/>
      <c r="D544" s="129"/>
      <c r="E544" s="129"/>
      <c r="F544" s="129"/>
      <c r="G544" s="129"/>
      <c r="H544" s="129"/>
      <c r="I544" s="129"/>
      <c r="J544" s="129"/>
      <c r="K544" s="129"/>
      <c r="L544" s="129"/>
      <c r="M544" s="129"/>
      <c r="N544" s="130"/>
    </row>
    <row r="545">
      <c r="A545" s="5"/>
      <c r="B545" s="129"/>
      <c r="C545" s="129"/>
      <c r="D545" s="129"/>
      <c r="E545" s="129"/>
      <c r="F545" s="129"/>
      <c r="G545" s="129"/>
      <c r="H545" s="129"/>
      <c r="I545" s="129"/>
      <c r="J545" s="129"/>
      <c r="K545" s="129"/>
      <c r="L545" s="129"/>
      <c r="M545" s="129"/>
      <c r="N545" s="130"/>
    </row>
    <row r="546">
      <c r="A546" s="5"/>
      <c r="B546" s="129"/>
      <c r="C546" s="129"/>
      <c r="D546" s="129"/>
      <c r="E546" s="129"/>
      <c r="F546" s="129"/>
      <c r="G546" s="129"/>
      <c r="H546" s="129"/>
      <c r="I546" s="129"/>
      <c r="J546" s="129"/>
      <c r="K546" s="129"/>
      <c r="L546" s="129"/>
      <c r="M546" s="129"/>
      <c r="N546" s="130"/>
    </row>
    <row r="547">
      <c r="A547" s="5"/>
      <c r="B547" s="129"/>
      <c r="C547" s="129"/>
      <c r="D547" s="129"/>
      <c r="E547" s="129"/>
      <c r="F547" s="129"/>
      <c r="G547" s="129"/>
      <c r="H547" s="129"/>
      <c r="I547" s="129"/>
      <c r="J547" s="129"/>
      <c r="K547" s="129"/>
      <c r="L547" s="129"/>
      <c r="M547" s="129"/>
      <c r="N547" s="130"/>
    </row>
    <row r="548">
      <c r="A548" s="5"/>
      <c r="B548" s="129"/>
      <c r="C548" s="129"/>
      <c r="D548" s="129"/>
      <c r="E548" s="129"/>
      <c r="F548" s="129"/>
      <c r="G548" s="129"/>
      <c r="H548" s="129"/>
      <c r="I548" s="129"/>
      <c r="J548" s="129"/>
      <c r="K548" s="129"/>
      <c r="L548" s="129"/>
      <c r="M548" s="129"/>
      <c r="N548" s="130"/>
    </row>
    <row r="549">
      <c r="A549" s="5"/>
      <c r="B549" s="129"/>
      <c r="C549" s="129"/>
      <c r="D549" s="129"/>
      <c r="E549" s="129"/>
      <c r="F549" s="129"/>
      <c r="G549" s="129"/>
      <c r="H549" s="129"/>
      <c r="I549" s="129"/>
      <c r="J549" s="129"/>
      <c r="K549" s="129"/>
      <c r="L549" s="129"/>
      <c r="M549" s="129"/>
      <c r="N549" s="130"/>
    </row>
    <row r="550">
      <c r="A550" s="5"/>
      <c r="B550" s="129"/>
      <c r="C550" s="129"/>
      <c r="D550" s="129"/>
      <c r="E550" s="129"/>
      <c r="F550" s="129"/>
      <c r="G550" s="129"/>
      <c r="H550" s="129"/>
      <c r="I550" s="129"/>
      <c r="J550" s="129"/>
      <c r="K550" s="129"/>
      <c r="L550" s="129"/>
      <c r="M550" s="129"/>
      <c r="N550" s="130"/>
    </row>
    <row r="551">
      <c r="A551" s="5"/>
      <c r="B551" s="129"/>
      <c r="C551" s="129"/>
      <c r="D551" s="129"/>
      <c r="E551" s="129"/>
      <c r="F551" s="129"/>
      <c r="G551" s="129"/>
      <c r="H551" s="129"/>
      <c r="I551" s="129"/>
      <c r="J551" s="129"/>
      <c r="K551" s="129"/>
      <c r="L551" s="129"/>
      <c r="M551" s="129"/>
      <c r="N551" s="130"/>
    </row>
    <row r="552">
      <c r="A552" s="5"/>
      <c r="B552" s="129"/>
      <c r="C552" s="129"/>
      <c r="D552" s="129"/>
      <c r="E552" s="129"/>
      <c r="F552" s="129"/>
      <c r="G552" s="129"/>
      <c r="H552" s="129"/>
      <c r="I552" s="129"/>
      <c r="J552" s="129"/>
      <c r="K552" s="129"/>
      <c r="L552" s="129"/>
      <c r="M552" s="129"/>
      <c r="N552" s="130"/>
    </row>
    <row r="553">
      <c r="A553" s="5"/>
      <c r="B553" s="129"/>
      <c r="C553" s="129"/>
      <c r="D553" s="129"/>
      <c r="E553" s="129"/>
      <c r="F553" s="129"/>
      <c r="G553" s="129"/>
      <c r="H553" s="129"/>
      <c r="I553" s="129"/>
      <c r="J553" s="129"/>
      <c r="K553" s="129"/>
      <c r="L553" s="129"/>
      <c r="M553" s="129"/>
      <c r="N553" s="130"/>
    </row>
    <row r="554">
      <c r="A554" s="5"/>
      <c r="B554" s="129"/>
      <c r="C554" s="129"/>
      <c r="D554" s="129"/>
      <c r="E554" s="129"/>
      <c r="F554" s="129"/>
      <c r="G554" s="129"/>
      <c r="H554" s="129"/>
      <c r="I554" s="129"/>
      <c r="J554" s="129"/>
      <c r="K554" s="129"/>
      <c r="L554" s="129"/>
      <c r="M554" s="129"/>
      <c r="N554" s="130"/>
    </row>
    <row r="555">
      <c r="A555" s="5"/>
      <c r="B555" s="129"/>
      <c r="C555" s="129"/>
      <c r="D555" s="129"/>
      <c r="E555" s="129"/>
      <c r="F555" s="129"/>
      <c r="G555" s="129"/>
      <c r="H555" s="129"/>
      <c r="I555" s="129"/>
      <c r="J555" s="129"/>
      <c r="K555" s="129"/>
      <c r="L555" s="129"/>
      <c r="M555" s="129"/>
      <c r="N555" s="130"/>
    </row>
    <row r="556">
      <c r="A556" s="5"/>
      <c r="B556" s="129"/>
      <c r="C556" s="129"/>
      <c r="D556" s="129"/>
      <c r="E556" s="129"/>
      <c r="F556" s="129"/>
      <c r="G556" s="129"/>
      <c r="H556" s="129"/>
      <c r="I556" s="129"/>
      <c r="J556" s="129"/>
      <c r="K556" s="129"/>
      <c r="L556" s="129"/>
      <c r="M556" s="129"/>
      <c r="N556" s="130"/>
    </row>
    <row r="557">
      <c r="A557" s="5"/>
      <c r="B557" s="129"/>
      <c r="C557" s="129"/>
      <c r="D557" s="129"/>
      <c r="E557" s="129"/>
      <c r="F557" s="129"/>
      <c r="G557" s="129"/>
      <c r="H557" s="129"/>
      <c r="I557" s="129"/>
      <c r="J557" s="129"/>
      <c r="K557" s="129"/>
      <c r="L557" s="129"/>
      <c r="M557" s="129"/>
      <c r="N557" s="130"/>
    </row>
    <row r="558">
      <c r="A558" s="5"/>
      <c r="B558" s="129"/>
      <c r="C558" s="129"/>
      <c r="D558" s="129"/>
      <c r="E558" s="129"/>
      <c r="F558" s="129"/>
      <c r="G558" s="129"/>
      <c r="H558" s="129"/>
      <c r="I558" s="129"/>
      <c r="J558" s="129"/>
      <c r="K558" s="129"/>
      <c r="L558" s="129"/>
      <c r="M558" s="129"/>
      <c r="N558" s="130"/>
    </row>
    <row r="559">
      <c r="A559" s="5"/>
      <c r="B559" s="129"/>
      <c r="C559" s="129"/>
      <c r="D559" s="129"/>
      <c r="E559" s="129"/>
      <c r="F559" s="129"/>
      <c r="G559" s="129"/>
      <c r="H559" s="129"/>
      <c r="I559" s="129"/>
      <c r="J559" s="129"/>
      <c r="K559" s="129"/>
      <c r="L559" s="129"/>
      <c r="M559" s="129"/>
      <c r="N559" s="130"/>
    </row>
    <row r="560">
      <c r="A560" s="5"/>
      <c r="B560" s="129"/>
      <c r="C560" s="129"/>
      <c r="D560" s="129"/>
      <c r="E560" s="129"/>
      <c r="F560" s="129"/>
      <c r="G560" s="129"/>
      <c r="H560" s="129"/>
      <c r="I560" s="129"/>
      <c r="J560" s="129"/>
      <c r="K560" s="129"/>
      <c r="L560" s="129"/>
      <c r="M560" s="129"/>
      <c r="N560" s="130"/>
    </row>
    <row r="561">
      <c r="A561" s="5"/>
      <c r="B561" s="129"/>
      <c r="C561" s="129"/>
      <c r="D561" s="129"/>
      <c r="E561" s="129"/>
      <c r="F561" s="129"/>
      <c r="G561" s="129"/>
      <c r="H561" s="129"/>
      <c r="I561" s="129"/>
      <c r="J561" s="129"/>
      <c r="K561" s="129"/>
      <c r="L561" s="129"/>
      <c r="M561" s="129"/>
      <c r="N561" s="130"/>
    </row>
    <row r="562">
      <c r="A562" s="5"/>
      <c r="B562" s="129"/>
      <c r="C562" s="129"/>
      <c r="D562" s="129"/>
      <c r="E562" s="129"/>
      <c r="F562" s="129"/>
      <c r="G562" s="129"/>
      <c r="H562" s="129"/>
      <c r="I562" s="129"/>
      <c r="J562" s="129"/>
      <c r="K562" s="129"/>
      <c r="L562" s="129"/>
      <c r="M562" s="129"/>
      <c r="N562" s="130"/>
    </row>
    <row r="563">
      <c r="A563" s="5"/>
      <c r="B563" s="129"/>
      <c r="C563" s="129"/>
      <c r="D563" s="129"/>
      <c r="E563" s="129"/>
      <c r="F563" s="129"/>
      <c r="G563" s="129"/>
      <c r="H563" s="129"/>
      <c r="I563" s="129"/>
      <c r="J563" s="129"/>
      <c r="K563" s="129"/>
      <c r="L563" s="129"/>
      <c r="M563" s="129"/>
      <c r="N563" s="130"/>
    </row>
    <row r="564">
      <c r="A564" s="5"/>
      <c r="B564" s="129"/>
      <c r="C564" s="129"/>
      <c r="D564" s="129"/>
      <c r="E564" s="129"/>
      <c r="F564" s="129"/>
      <c r="G564" s="129"/>
      <c r="H564" s="129"/>
      <c r="I564" s="129"/>
      <c r="J564" s="129"/>
      <c r="K564" s="129"/>
      <c r="L564" s="129"/>
      <c r="M564" s="129"/>
      <c r="N564" s="130"/>
    </row>
    <row r="565">
      <c r="A565" s="5"/>
      <c r="B565" s="129"/>
      <c r="C565" s="129"/>
      <c r="D565" s="129"/>
      <c r="E565" s="129"/>
      <c r="F565" s="129"/>
      <c r="G565" s="129"/>
      <c r="H565" s="129"/>
      <c r="I565" s="129"/>
      <c r="J565" s="129"/>
      <c r="K565" s="129"/>
      <c r="L565" s="129"/>
      <c r="M565" s="129"/>
      <c r="N565" s="130"/>
    </row>
    <row r="566">
      <c r="A566" s="5"/>
      <c r="B566" s="129"/>
      <c r="C566" s="129"/>
      <c r="D566" s="129"/>
      <c r="E566" s="129"/>
      <c r="F566" s="129"/>
      <c r="G566" s="129"/>
      <c r="H566" s="129"/>
      <c r="I566" s="129"/>
      <c r="J566" s="129"/>
      <c r="K566" s="129"/>
      <c r="L566" s="129"/>
      <c r="M566" s="129"/>
      <c r="N566" s="130"/>
    </row>
    <row r="567">
      <c r="A567" s="5"/>
      <c r="B567" s="129"/>
      <c r="C567" s="129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130"/>
    </row>
    <row r="568">
      <c r="A568" s="5"/>
      <c r="B568" s="129"/>
      <c r="C568" s="129"/>
      <c r="D568" s="129"/>
      <c r="E568" s="129"/>
      <c r="F568" s="129"/>
      <c r="G568" s="129"/>
      <c r="H568" s="129"/>
      <c r="I568" s="129"/>
      <c r="J568" s="129"/>
      <c r="K568" s="129"/>
      <c r="L568" s="129"/>
      <c r="M568" s="129"/>
      <c r="N568" s="130"/>
    </row>
    <row r="569">
      <c r="A569" s="5"/>
      <c r="B569" s="129"/>
      <c r="C569" s="129"/>
      <c r="D569" s="129"/>
      <c r="E569" s="129"/>
      <c r="F569" s="129"/>
      <c r="G569" s="129"/>
      <c r="H569" s="129"/>
      <c r="I569" s="129"/>
      <c r="J569" s="129"/>
      <c r="K569" s="129"/>
      <c r="L569" s="129"/>
      <c r="M569" s="129"/>
      <c r="N569" s="130"/>
    </row>
    <row r="570">
      <c r="A570" s="5"/>
      <c r="B570" s="129"/>
      <c r="C570" s="129"/>
      <c r="D570" s="129"/>
      <c r="E570" s="129"/>
      <c r="F570" s="129"/>
      <c r="G570" s="129"/>
      <c r="H570" s="129"/>
      <c r="I570" s="129"/>
      <c r="J570" s="129"/>
      <c r="K570" s="129"/>
      <c r="L570" s="129"/>
      <c r="M570" s="129"/>
      <c r="N570" s="130"/>
    </row>
    <row r="571">
      <c r="A571" s="5"/>
      <c r="B571" s="129"/>
      <c r="C571" s="129"/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  <c r="N571" s="130"/>
    </row>
    <row r="572">
      <c r="A572" s="5"/>
      <c r="B572" s="129"/>
      <c r="C572" s="129"/>
      <c r="D572" s="129"/>
      <c r="E572" s="129"/>
      <c r="F572" s="129"/>
      <c r="G572" s="129"/>
      <c r="H572" s="129"/>
      <c r="I572" s="129"/>
      <c r="J572" s="129"/>
      <c r="K572" s="129"/>
      <c r="L572" s="129"/>
      <c r="M572" s="129"/>
      <c r="N572" s="130"/>
    </row>
    <row r="573">
      <c r="A573" s="5"/>
      <c r="B573" s="129"/>
      <c r="C573" s="129"/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130"/>
    </row>
    <row r="574">
      <c r="A574" s="5"/>
      <c r="B574" s="129"/>
      <c r="C574" s="129"/>
      <c r="D574" s="129"/>
      <c r="E574" s="129"/>
      <c r="F574" s="129"/>
      <c r="G574" s="129"/>
      <c r="H574" s="129"/>
      <c r="I574" s="129"/>
      <c r="J574" s="129"/>
      <c r="K574" s="129"/>
      <c r="L574" s="129"/>
      <c r="M574" s="129"/>
      <c r="N574" s="130"/>
    </row>
    <row r="575">
      <c r="A575" s="5"/>
      <c r="B575" s="129"/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30"/>
    </row>
    <row r="576">
      <c r="A576" s="5"/>
      <c r="B576" s="129"/>
      <c r="C576" s="129"/>
      <c r="D576" s="129"/>
      <c r="E576" s="129"/>
      <c r="F576" s="129"/>
      <c r="G576" s="129"/>
      <c r="H576" s="129"/>
      <c r="I576" s="129"/>
      <c r="J576" s="129"/>
      <c r="K576" s="129"/>
      <c r="L576" s="129"/>
      <c r="M576" s="129"/>
      <c r="N576" s="130"/>
    </row>
    <row r="577">
      <c r="A577" s="5"/>
      <c r="B577" s="129"/>
      <c r="C577" s="129"/>
      <c r="D577" s="129"/>
      <c r="E577" s="129"/>
      <c r="F577" s="129"/>
      <c r="G577" s="129"/>
      <c r="H577" s="129"/>
      <c r="I577" s="129"/>
      <c r="J577" s="129"/>
      <c r="K577" s="129"/>
      <c r="L577" s="129"/>
      <c r="M577" s="129"/>
      <c r="N577" s="130"/>
    </row>
    <row r="578">
      <c r="A578" s="5"/>
      <c r="B578" s="129"/>
      <c r="C578" s="129"/>
      <c r="D578" s="129"/>
      <c r="E578" s="129"/>
      <c r="F578" s="129"/>
      <c r="G578" s="129"/>
      <c r="H578" s="129"/>
      <c r="I578" s="129"/>
      <c r="J578" s="129"/>
      <c r="K578" s="129"/>
      <c r="L578" s="129"/>
      <c r="M578" s="129"/>
      <c r="N578" s="130"/>
    </row>
    <row r="579">
      <c r="A579" s="5"/>
      <c r="B579" s="129"/>
      <c r="C579" s="129"/>
      <c r="D579" s="129"/>
      <c r="E579" s="129"/>
      <c r="F579" s="129"/>
      <c r="G579" s="129"/>
      <c r="H579" s="129"/>
      <c r="I579" s="129"/>
      <c r="J579" s="129"/>
      <c r="K579" s="129"/>
      <c r="L579" s="129"/>
      <c r="M579" s="129"/>
      <c r="N579" s="130"/>
    </row>
    <row r="580">
      <c r="A580" s="5"/>
      <c r="B580" s="129"/>
      <c r="C580" s="129"/>
      <c r="D580" s="129"/>
      <c r="E580" s="129"/>
      <c r="F580" s="129"/>
      <c r="G580" s="129"/>
      <c r="H580" s="129"/>
      <c r="I580" s="129"/>
      <c r="J580" s="129"/>
      <c r="K580" s="129"/>
      <c r="L580" s="129"/>
      <c r="M580" s="129"/>
      <c r="N580" s="130"/>
    </row>
    <row r="581">
      <c r="A581" s="5"/>
      <c r="B581" s="129"/>
      <c r="C581" s="129"/>
      <c r="D581" s="129"/>
      <c r="E581" s="129"/>
      <c r="F581" s="129"/>
      <c r="G581" s="129"/>
      <c r="H581" s="129"/>
      <c r="I581" s="129"/>
      <c r="J581" s="129"/>
      <c r="K581" s="129"/>
      <c r="L581" s="129"/>
      <c r="M581" s="129"/>
      <c r="N581" s="130"/>
    </row>
    <row r="582">
      <c r="A582" s="5"/>
      <c r="B582" s="129"/>
      <c r="C582" s="129"/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130"/>
    </row>
    <row r="583">
      <c r="A583" s="5"/>
      <c r="B583" s="129"/>
      <c r="C583" s="129"/>
      <c r="D583" s="129"/>
      <c r="E583" s="129"/>
      <c r="F583" s="129"/>
      <c r="G583" s="129"/>
      <c r="H583" s="129"/>
      <c r="I583" s="129"/>
      <c r="J583" s="129"/>
      <c r="K583" s="129"/>
      <c r="L583" s="129"/>
      <c r="M583" s="129"/>
      <c r="N583" s="130"/>
    </row>
    <row r="584">
      <c r="A584" s="5"/>
      <c r="B584" s="129"/>
      <c r="C584" s="129"/>
      <c r="D584" s="129"/>
      <c r="E584" s="129"/>
      <c r="F584" s="129"/>
      <c r="G584" s="129"/>
      <c r="H584" s="129"/>
      <c r="I584" s="129"/>
      <c r="J584" s="129"/>
      <c r="K584" s="129"/>
      <c r="L584" s="129"/>
      <c r="M584" s="129"/>
      <c r="N584" s="130"/>
    </row>
    <row r="585">
      <c r="A585" s="5"/>
      <c r="B585" s="129"/>
      <c r="C585" s="129"/>
      <c r="D585" s="129"/>
      <c r="E585" s="129"/>
      <c r="F585" s="129"/>
      <c r="G585" s="129"/>
      <c r="H585" s="129"/>
      <c r="I585" s="129"/>
      <c r="J585" s="129"/>
      <c r="K585" s="129"/>
      <c r="L585" s="129"/>
      <c r="M585" s="129"/>
      <c r="N585" s="130"/>
    </row>
    <row r="586">
      <c r="A586" s="5"/>
      <c r="B586" s="129"/>
      <c r="C586" s="129"/>
      <c r="D586" s="129"/>
      <c r="E586" s="129"/>
      <c r="F586" s="129"/>
      <c r="G586" s="129"/>
      <c r="H586" s="129"/>
      <c r="I586" s="129"/>
      <c r="J586" s="129"/>
      <c r="K586" s="129"/>
      <c r="L586" s="129"/>
      <c r="M586" s="129"/>
      <c r="N586" s="130"/>
    </row>
    <row r="587">
      <c r="A587" s="5"/>
      <c r="B587" s="129"/>
      <c r="C587" s="129"/>
      <c r="D587" s="129"/>
      <c r="E587" s="129"/>
      <c r="F587" s="129"/>
      <c r="G587" s="129"/>
      <c r="H587" s="129"/>
      <c r="I587" s="129"/>
      <c r="J587" s="129"/>
      <c r="K587" s="129"/>
      <c r="L587" s="129"/>
      <c r="M587" s="129"/>
      <c r="N587" s="130"/>
    </row>
    <row r="588">
      <c r="A588" s="5"/>
      <c r="B588" s="129"/>
      <c r="C588" s="129"/>
      <c r="D588" s="129"/>
      <c r="E588" s="129"/>
      <c r="F588" s="129"/>
      <c r="G588" s="129"/>
      <c r="H588" s="129"/>
      <c r="I588" s="129"/>
      <c r="J588" s="129"/>
      <c r="K588" s="129"/>
      <c r="L588" s="129"/>
      <c r="M588" s="129"/>
      <c r="N588" s="130"/>
    </row>
    <row r="589">
      <c r="A589" s="5"/>
      <c r="B589" s="129"/>
      <c r="C589" s="129"/>
      <c r="D589" s="129"/>
      <c r="E589" s="129"/>
      <c r="F589" s="129"/>
      <c r="G589" s="129"/>
      <c r="H589" s="129"/>
      <c r="I589" s="129"/>
      <c r="J589" s="129"/>
      <c r="K589" s="129"/>
      <c r="L589" s="129"/>
      <c r="M589" s="129"/>
      <c r="N589" s="130"/>
    </row>
    <row r="590">
      <c r="A590" s="5"/>
      <c r="B590" s="129"/>
      <c r="C590" s="129"/>
      <c r="D590" s="129"/>
      <c r="E590" s="129"/>
      <c r="F590" s="129"/>
      <c r="G590" s="129"/>
      <c r="H590" s="129"/>
      <c r="I590" s="129"/>
      <c r="J590" s="129"/>
      <c r="K590" s="129"/>
      <c r="L590" s="129"/>
      <c r="M590" s="129"/>
      <c r="N590" s="130"/>
    </row>
    <row r="591">
      <c r="A591" s="5"/>
      <c r="B591" s="129"/>
      <c r="C591" s="129"/>
      <c r="D591" s="129"/>
      <c r="E591" s="129"/>
      <c r="F591" s="129"/>
      <c r="G591" s="129"/>
      <c r="H591" s="129"/>
      <c r="I591" s="129"/>
      <c r="J591" s="129"/>
      <c r="K591" s="129"/>
      <c r="L591" s="129"/>
      <c r="M591" s="129"/>
      <c r="N591" s="130"/>
    </row>
    <row r="592">
      <c r="A592" s="5"/>
      <c r="B592" s="129"/>
      <c r="C592" s="129"/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130"/>
    </row>
    <row r="593">
      <c r="A593" s="5"/>
      <c r="B593" s="129"/>
      <c r="C593" s="129"/>
      <c r="D593" s="129"/>
      <c r="E593" s="129"/>
      <c r="F593" s="129"/>
      <c r="G593" s="129"/>
      <c r="H593" s="129"/>
      <c r="I593" s="129"/>
      <c r="J593" s="129"/>
      <c r="K593" s="129"/>
      <c r="L593" s="129"/>
      <c r="M593" s="129"/>
      <c r="N593" s="130"/>
    </row>
    <row r="594">
      <c r="A594" s="5"/>
      <c r="B594" s="129"/>
      <c r="C594" s="129"/>
      <c r="D594" s="129"/>
      <c r="E594" s="129"/>
      <c r="F594" s="129"/>
      <c r="G594" s="129"/>
      <c r="H594" s="129"/>
      <c r="I594" s="129"/>
      <c r="J594" s="129"/>
      <c r="K594" s="129"/>
      <c r="L594" s="129"/>
      <c r="M594" s="129"/>
      <c r="N594" s="130"/>
    </row>
    <row r="595">
      <c r="A595" s="5"/>
      <c r="B595" s="129"/>
      <c r="C595" s="129"/>
      <c r="D595" s="129"/>
      <c r="E595" s="129"/>
      <c r="F595" s="129"/>
      <c r="G595" s="129"/>
      <c r="H595" s="129"/>
      <c r="I595" s="129"/>
      <c r="J595" s="129"/>
      <c r="K595" s="129"/>
      <c r="L595" s="129"/>
      <c r="M595" s="129"/>
      <c r="N595" s="130"/>
    </row>
    <row r="596">
      <c r="A596" s="5"/>
      <c r="B596" s="129"/>
      <c r="C596" s="129"/>
      <c r="D596" s="129"/>
      <c r="E596" s="129"/>
      <c r="F596" s="129"/>
      <c r="G596" s="129"/>
      <c r="H596" s="129"/>
      <c r="I596" s="129"/>
      <c r="J596" s="129"/>
      <c r="K596" s="129"/>
      <c r="L596" s="129"/>
      <c r="M596" s="129"/>
      <c r="N596" s="130"/>
    </row>
    <row r="597">
      <c r="A597" s="5"/>
      <c r="B597" s="129"/>
      <c r="C597" s="129"/>
      <c r="D597" s="129"/>
      <c r="E597" s="129"/>
      <c r="F597" s="129"/>
      <c r="G597" s="129"/>
      <c r="H597" s="129"/>
      <c r="I597" s="129"/>
      <c r="J597" s="129"/>
      <c r="K597" s="129"/>
      <c r="L597" s="129"/>
      <c r="M597" s="129"/>
      <c r="N597" s="130"/>
    </row>
    <row r="598">
      <c r="A598" s="5"/>
      <c r="B598" s="129"/>
      <c r="C598" s="129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130"/>
    </row>
    <row r="599">
      <c r="A599" s="5"/>
      <c r="B599" s="129"/>
      <c r="C599" s="129"/>
      <c r="D599" s="129"/>
      <c r="E599" s="129"/>
      <c r="F599" s="129"/>
      <c r="G599" s="129"/>
      <c r="H599" s="129"/>
      <c r="I599" s="129"/>
      <c r="J599" s="129"/>
      <c r="K599" s="129"/>
      <c r="L599" s="129"/>
      <c r="M599" s="129"/>
      <c r="N599" s="130"/>
    </row>
    <row r="600">
      <c r="A600" s="5"/>
      <c r="B600" s="129"/>
      <c r="C600" s="129"/>
      <c r="D600" s="129"/>
      <c r="E600" s="129"/>
      <c r="F600" s="129"/>
      <c r="G600" s="129"/>
      <c r="H600" s="129"/>
      <c r="I600" s="129"/>
      <c r="J600" s="129"/>
      <c r="K600" s="129"/>
      <c r="L600" s="129"/>
      <c r="M600" s="129"/>
      <c r="N600" s="130"/>
    </row>
    <row r="601">
      <c r="A601" s="5"/>
      <c r="B601" s="129"/>
      <c r="C601" s="129"/>
      <c r="D601" s="129"/>
      <c r="E601" s="129"/>
      <c r="F601" s="129"/>
      <c r="G601" s="129"/>
      <c r="H601" s="129"/>
      <c r="I601" s="129"/>
      <c r="J601" s="129"/>
      <c r="K601" s="129"/>
      <c r="L601" s="129"/>
      <c r="M601" s="129"/>
      <c r="N601" s="130"/>
    </row>
    <row r="602">
      <c r="A602" s="5"/>
      <c r="B602" s="129"/>
      <c r="C602" s="129"/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30"/>
    </row>
    <row r="603">
      <c r="A603" s="5"/>
      <c r="B603" s="129"/>
      <c r="C603" s="129"/>
      <c r="D603" s="129"/>
      <c r="E603" s="129"/>
      <c r="F603" s="129"/>
      <c r="G603" s="129"/>
      <c r="H603" s="129"/>
      <c r="I603" s="129"/>
      <c r="J603" s="129"/>
      <c r="K603" s="129"/>
      <c r="L603" s="129"/>
      <c r="M603" s="129"/>
      <c r="N603" s="130"/>
    </row>
    <row r="604">
      <c r="A604" s="5"/>
      <c r="B604" s="129"/>
      <c r="C604" s="129"/>
      <c r="D604" s="129"/>
      <c r="E604" s="129"/>
      <c r="F604" s="129"/>
      <c r="G604" s="129"/>
      <c r="H604" s="129"/>
      <c r="I604" s="129"/>
      <c r="J604" s="129"/>
      <c r="K604" s="129"/>
      <c r="L604" s="129"/>
      <c r="M604" s="129"/>
      <c r="N604" s="130"/>
    </row>
    <row r="605">
      <c r="A605" s="5"/>
      <c r="B605" s="129"/>
      <c r="C605" s="129"/>
      <c r="D605" s="129"/>
      <c r="E605" s="129"/>
      <c r="F605" s="129"/>
      <c r="G605" s="129"/>
      <c r="H605" s="129"/>
      <c r="I605" s="129"/>
      <c r="J605" s="129"/>
      <c r="K605" s="129"/>
      <c r="L605" s="129"/>
      <c r="M605" s="129"/>
      <c r="N605" s="130"/>
    </row>
    <row r="606">
      <c r="A606" s="5"/>
      <c r="B606" s="129"/>
      <c r="C606" s="129"/>
      <c r="D606" s="129"/>
      <c r="E606" s="129"/>
      <c r="F606" s="129"/>
      <c r="G606" s="129"/>
      <c r="H606" s="129"/>
      <c r="I606" s="129"/>
      <c r="J606" s="129"/>
      <c r="K606" s="129"/>
      <c r="L606" s="129"/>
      <c r="M606" s="129"/>
      <c r="N606" s="130"/>
    </row>
    <row r="607">
      <c r="A607" s="5"/>
      <c r="B607" s="129"/>
      <c r="C607" s="129"/>
      <c r="D607" s="129"/>
      <c r="E607" s="129"/>
      <c r="F607" s="129"/>
      <c r="G607" s="129"/>
      <c r="H607" s="129"/>
      <c r="I607" s="129"/>
      <c r="J607" s="129"/>
      <c r="K607" s="129"/>
      <c r="L607" s="129"/>
      <c r="M607" s="129"/>
      <c r="N607" s="130"/>
    </row>
    <row r="608">
      <c r="A608" s="5"/>
      <c r="B608" s="129"/>
      <c r="C608" s="129"/>
      <c r="D608" s="129"/>
      <c r="E608" s="129"/>
      <c r="F608" s="129"/>
      <c r="G608" s="129"/>
      <c r="H608" s="129"/>
      <c r="I608" s="129"/>
      <c r="J608" s="129"/>
      <c r="K608" s="129"/>
      <c r="L608" s="129"/>
      <c r="M608" s="129"/>
      <c r="N608" s="130"/>
    </row>
    <row r="609">
      <c r="A609" s="5"/>
      <c r="B609" s="129"/>
      <c r="C609" s="129"/>
      <c r="D609" s="129"/>
      <c r="E609" s="129"/>
      <c r="F609" s="129"/>
      <c r="G609" s="129"/>
      <c r="H609" s="129"/>
      <c r="I609" s="129"/>
      <c r="J609" s="129"/>
      <c r="K609" s="129"/>
      <c r="L609" s="129"/>
      <c r="M609" s="129"/>
      <c r="N609" s="130"/>
    </row>
    <row r="610">
      <c r="A610" s="5"/>
      <c r="B610" s="129"/>
      <c r="C610" s="129"/>
      <c r="D610" s="129"/>
      <c r="E610" s="129"/>
      <c r="F610" s="129"/>
      <c r="G610" s="129"/>
      <c r="H610" s="129"/>
      <c r="I610" s="129"/>
      <c r="J610" s="129"/>
      <c r="K610" s="129"/>
      <c r="L610" s="129"/>
      <c r="M610" s="129"/>
      <c r="N610" s="130"/>
    </row>
    <row r="611">
      <c r="A611" s="5"/>
      <c r="B611" s="129"/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30"/>
    </row>
    <row r="612">
      <c r="A612" s="5"/>
      <c r="B612" s="129"/>
      <c r="C612" s="129"/>
      <c r="D612" s="129"/>
      <c r="E612" s="129"/>
      <c r="F612" s="129"/>
      <c r="G612" s="129"/>
      <c r="H612" s="129"/>
      <c r="I612" s="129"/>
      <c r="J612" s="129"/>
      <c r="K612" s="129"/>
      <c r="L612" s="129"/>
      <c r="M612" s="129"/>
      <c r="N612" s="130"/>
    </row>
    <row r="613">
      <c r="A613" s="5"/>
      <c r="B613" s="129"/>
      <c r="C613" s="129"/>
      <c r="D613" s="129"/>
      <c r="E613" s="129"/>
      <c r="F613" s="129"/>
      <c r="G613" s="129"/>
      <c r="H613" s="129"/>
      <c r="I613" s="129"/>
      <c r="J613" s="129"/>
      <c r="K613" s="129"/>
      <c r="L613" s="129"/>
      <c r="M613" s="129"/>
      <c r="N613" s="130"/>
    </row>
    <row r="614">
      <c r="A614" s="5"/>
      <c r="B614" s="129"/>
      <c r="C614" s="129"/>
      <c r="D614" s="129"/>
      <c r="E614" s="129"/>
      <c r="F614" s="129"/>
      <c r="G614" s="129"/>
      <c r="H614" s="129"/>
      <c r="I614" s="129"/>
      <c r="J614" s="129"/>
      <c r="K614" s="129"/>
      <c r="L614" s="129"/>
      <c r="M614" s="129"/>
      <c r="N614" s="130"/>
    </row>
    <row r="615">
      <c r="A615" s="5"/>
      <c r="B615" s="129"/>
      <c r="C615" s="129"/>
      <c r="D615" s="129"/>
      <c r="E615" s="129"/>
      <c r="F615" s="129"/>
      <c r="G615" s="129"/>
      <c r="H615" s="129"/>
      <c r="I615" s="129"/>
      <c r="J615" s="129"/>
      <c r="K615" s="129"/>
      <c r="L615" s="129"/>
      <c r="M615" s="129"/>
      <c r="N615" s="130"/>
    </row>
    <row r="616">
      <c r="A616" s="5"/>
      <c r="B616" s="129"/>
      <c r="C616" s="129"/>
      <c r="D616" s="129"/>
      <c r="E616" s="129"/>
      <c r="F616" s="129"/>
      <c r="G616" s="129"/>
      <c r="H616" s="129"/>
      <c r="I616" s="129"/>
      <c r="J616" s="129"/>
      <c r="K616" s="129"/>
      <c r="L616" s="129"/>
      <c r="M616" s="129"/>
      <c r="N616" s="130"/>
    </row>
    <row r="617">
      <c r="A617" s="5"/>
      <c r="B617" s="129"/>
      <c r="C617" s="129"/>
      <c r="D617" s="129"/>
      <c r="E617" s="129"/>
      <c r="F617" s="129"/>
      <c r="G617" s="129"/>
      <c r="H617" s="129"/>
      <c r="I617" s="129"/>
      <c r="J617" s="129"/>
      <c r="K617" s="129"/>
      <c r="L617" s="129"/>
      <c r="M617" s="129"/>
      <c r="N617" s="130"/>
    </row>
    <row r="618">
      <c r="A618" s="5"/>
      <c r="B618" s="129"/>
      <c r="C618" s="129"/>
      <c r="D618" s="129"/>
      <c r="E618" s="129"/>
      <c r="F618" s="129"/>
      <c r="G618" s="129"/>
      <c r="H618" s="129"/>
      <c r="I618" s="129"/>
      <c r="J618" s="129"/>
      <c r="K618" s="129"/>
      <c r="L618" s="129"/>
      <c r="M618" s="129"/>
      <c r="N618" s="130"/>
    </row>
    <row r="619">
      <c r="A619" s="5"/>
      <c r="B619" s="129"/>
      <c r="C619" s="129"/>
      <c r="D619" s="129"/>
      <c r="E619" s="129"/>
      <c r="F619" s="129"/>
      <c r="G619" s="129"/>
      <c r="H619" s="129"/>
      <c r="I619" s="129"/>
      <c r="J619" s="129"/>
      <c r="K619" s="129"/>
      <c r="L619" s="129"/>
      <c r="M619" s="129"/>
      <c r="N619" s="130"/>
    </row>
    <row r="620">
      <c r="A620" s="5"/>
      <c r="B620" s="129"/>
      <c r="C620" s="129"/>
      <c r="D620" s="129"/>
      <c r="E620" s="129"/>
      <c r="F620" s="129"/>
      <c r="G620" s="129"/>
      <c r="H620" s="129"/>
      <c r="I620" s="129"/>
      <c r="J620" s="129"/>
      <c r="K620" s="129"/>
      <c r="L620" s="129"/>
      <c r="M620" s="129"/>
      <c r="N620" s="130"/>
    </row>
    <row r="621">
      <c r="A621" s="5"/>
      <c r="B621" s="129"/>
      <c r="C621" s="129"/>
      <c r="D621" s="129"/>
      <c r="E621" s="129"/>
      <c r="F621" s="129"/>
      <c r="G621" s="129"/>
      <c r="H621" s="129"/>
      <c r="I621" s="129"/>
      <c r="J621" s="129"/>
      <c r="K621" s="129"/>
      <c r="L621" s="129"/>
      <c r="M621" s="129"/>
      <c r="N621" s="130"/>
    </row>
    <row r="622">
      <c r="A622" s="5"/>
      <c r="B622" s="129"/>
      <c r="C622" s="129"/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30"/>
    </row>
    <row r="623">
      <c r="A623" s="5"/>
      <c r="B623" s="129"/>
      <c r="C623" s="129"/>
      <c r="D623" s="129"/>
      <c r="E623" s="129"/>
      <c r="F623" s="129"/>
      <c r="G623" s="129"/>
      <c r="H623" s="129"/>
      <c r="I623" s="129"/>
      <c r="J623" s="129"/>
      <c r="K623" s="129"/>
      <c r="L623" s="129"/>
      <c r="M623" s="129"/>
      <c r="N623" s="130"/>
    </row>
    <row r="624">
      <c r="A624" s="5"/>
      <c r="B624" s="129"/>
      <c r="C624" s="129"/>
      <c r="D624" s="129"/>
      <c r="E624" s="129"/>
      <c r="F624" s="129"/>
      <c r="G624" s="129"/>
      <c r="H624" s="129"/>
      <c r="I624" s="129"/>
      <c r="J624" s="129"/>
      <c r="K624" s="129"/>
      <c r="L624" s="129"/>
      <c r="M624" s="129"/>
      <c r="N624" s="130"/>
    </row>
    <row r="625">
      <c r="A625" s="5"/>
      <c r="B625" s="129"/>
      <c r="C625" s="129"/>
      <c r="D625" s="129"/>
      <c r="E625" s="129"/>
      <c r="F625" s="129"/>
      <c r="G625" s="129"/>
      <c r="H625" s="129"/>
      <c r="I625" s="129"/>
      <c r="J625" s="129"/>
      <c r="K625" s="129"/>
      <c r="L625" s="129"/>
      <c r="M625" s="129"/>
      <c r="N625" s="130"/>
    </row>
    <row r="626">
      <c r="A626" s="5"/>
      <c r="B626" s="129"/>
      <c r="C626" s="129"/>
      <c r="D626" s="129"/>
      <c r="E626" s="129"/>
      <c r="F626" s="129"/>
      <c r="G626" s="129"/>
      <c r="H626" s="129"/>
      <c r="I626" s="129"/>
      <c r="J626" s="129"/>
      <c r="K626" s="129"/>
      <c r="L626" s="129"/>
      <c r="M626" s="129"/>
      <c r="N626" s="130"/>
    </row>
    <row r="627">
      <c r="A627" s="5"/>
      <c r="B627" s="129"/>
      <c r="C627" s="129"/>
      <c r="D627" s="129"/>
      <c r="E627" s="129"/>
      <c r="F627" s="129"/>
      <c r="G627" s="129"/>
      <c r="H627" s="129"/>
      <c r="I627" s="129"/>
      <c r="J627" s="129"/>
      <c r="K627" s="129"/>
      <c r="L627" s="129"/>
      <c r="M627" s="129"/>
      <c r="N627" s="130"/>
    </row>
    <row r="628">
      <c r="A628" s="5"/>
      <c r="B628" s="129"/>
      <c r="C628" s="129"/>
      <c r="D628" s="129"/>
      <c r="E628" s="129"/>
      <c r="F628" s="129"/>
      <c r="G628" s="129"/>
      <c r="H628" s="129"/>
      <c r="I628" s="129"/>
      <c r="J628" s="129"/>
      <c r="K628" s="129"/>
      <c r="L628" s="129"/>
      <c r="M628" s="129"/>
      <c r="N628" s="130"/>
    </row>
    <row r="629">
      <c r="A629" s="5"/>
      <c r="B629" s="129"/>
      <c r="C629" s="129"/>
      <c r="D629" s="129"/>
      <c r="E629" s="129"/>
      <c r="F629" s="129"/>
      <c r="G629" s="129"/>
      <c r="H629" s="129"/>
      <c r="I629" s="129"/>
      <c r="J629" s="129"/>
      <c r="K629" s="129"/>
      <c r="L629" s="129"/>
      <c r="M629" s="129"/>
      <c r="N629" s="130"/>
    </row>
    <row r="630">
      <c r="A630" s="5"/>
      <c r="B630" s="129"/>
      <c r="C630" s="129"/>
      <c r="D630" s="129"/>
      <c r="E630" s="129"/>
      <c r="F630" s="129"/>
      <c r="G630" s="129"/>
      <c r="H630" s="129"/>
      <c r="I630" s="129"/>
      <c r="J630" s="129"/>
      <c r="K630" s="129"/>
      <c r="L630" s="129"/>
      <c r="M630" s="129"/>
      <c r="N630" s="130"/>
    </row>
    <row r="631">
      <c r="A631" s="5"/>
      <c r="B631" s="129"/>
      <c r="C631" s="129"/>
      <c r="D631" s="129"/>
      <c r="E631" s="129"/>
      <c r="F631" s="129"/>
      <c r="G631" s="129"/>
      <c r="H631" s="129"/>
      <c r="I631" s="129"/>
      <c r="J631" s="129"/>
      <c r="K631" s="129"/>
      <c r="L631" s="129"/>
      <c r="M631" s="129"/>
      <c r="N631" s="130"/>
    </row>
    <row r="632">
      <c r="A632" s="5"/>
      <c r="B632" s="129"/>
      <c r="C632" s="129"/>
      <c r="D632" s="129"/>
      <c r="E632" s="129"/>
      <c r="F632" s="129"/>
      <c r="G632" s="129"/>
      <c r="H632" s="129"/>
      <c r="I632" s="129"/>
      <c r="J632" s="129"/>
      <c r="K632" s="129"/>
      <c r="L632" s="129"/>
      <c r="M632" s="129"/>
      <c r="N632" s="130"/>
    </row>
    <row r="633">
      <c r="A633" s="5"/>
      <c r="B633" s="129"/>
      <c r="C633" s="129"/>
      <c r="D633" s="129"/>
      <c r="E633" s="129"/>
      <c r="F633" s="129"/>
      <c r="G633" s="129"/>
      <c r="H633" s="129"/>
      <c r="I633" s="129"/>
      <c r="J633" s="129"/>
      <c r="K633" s="129"/>
      <c r="L633" s="129"/>
      <c r="M633" s="129"/>
      <c r="N633" s="130"/>
    </row>
    <row r="634">
      <c r="A634" s="5"/>
      <c r="B634" s="129"/>
      <c r="C634" s="129"/>
      <c r="D634" s="129"/>
      <c r="E634" s="129"/>
      <c r="F634" s="129"/>
      <c r="G634" s="129"/>
      <c r="H634" s="129"/>
      <c r="I634" s="129"/>
      <c r="J634" s="129"/>
      <c r="K634" s="129"/>
      <c r="L634" s="129"/>
      <c r="M634" s="129"/>
      <c r="N634" s="130"/>
    </row>
    <row r="635">
      <c r="A635" s="5"/>
      <c r="B635" s="129"/>
      <c r="C635" s="129"/>
      <c r="D635" s="129"/>
      <c r="E635" s="129"/>
      <c r="F635" s="129"/>
      <c r="G635" s="129"/>
      <c r="H635" s="129"/>
      <c r="I635" s="129"/>
      <c r="J635" s="129"/>
      <c r="K635" s="129"/>
      <c r="L635" s="129"/>
      <c r="M635" s="129"/>
      <c r="N635" s="130"/>
    </row>
    <row r="636">
      <c r="A636" s="5"/>
      <c r="B636" s="129"/>
      <c r="C636" s="129"/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130"/>
    </row>
    <row r="637">
      <c r="A637" s="5"/>
      <c r="B637" s="129"/>
      <c r="C637" s="129"/>
      <c r="D637" s="129"/>
      <c r="E637" s="129"/>
      <c r="F637" s="129"/>
      <c r="G637" s="129"/>
      <c r="H637" s="129"/>
      <c r="I637" s="129"/>
      <c r="J637" s="129"/>
      <c r="K637" s="129"/>
      <c r="L637" s="129"/>
      <c r="M637" s="129"/>
      <c r="N637" s="130"/>
    </row>
    <row r="638">
      <c r="A638" s="5"/>
      <c r="B638" s="129"/>
      <c r="C638" s="129"/>
      <c r="D638" s="129"/>
      <c r="E638" s="129"/>
      <c r="F638" s="129"/>
      <c r="G638" s="129"/>
      <c r="H638" s="129"/>
      <c r="I638" s="129"/>
      <c r="J638" s="129"/>
      <c r="K638" s="129"/>
      <c r="L638" s="129"/>
      <c r="M638" s="129"/>
      <c r="N638" s="130"/>
    </row>
    <row r="639">
      <c r="A639" s="5"/>
      <c r="B639" s="129"/>
      <c r="C639" s="129"/>
      <c r="D639" s="129"/>
      <c r="E639" s="129"/>
      <c r="F639" s="129"/>
      <c r="G639" s="129"/>
      <c r="H639" s="129"/>
      <c r="I639" s="129"/>
      <c r="J639" s="129"/>
      <c r="K639" s="129"/>
      <c r="L639" s="129"/>
      <c r="M639" s="129"/>
      <c r="N639" s="130"/>
    </row>
    <row r="640">
      <c r="A640" s="5"/>
      <c r="B640" s="129"/>
      <c r="C640" s="129"/>
      <c r="D640" s="129"/>
      <c r="E640" s="129"/>
      <c r="F640" s="129"/>
      <c r="G640" s="129"/>
      <c r="H640" s="129"/>
      <c r="I640" s="129"/>
      <c r="J640" s="129"/>
      <c r="K640" s="129"/>
      <c r="L640" s="129"/>
      <c r="M640" s="129"/>
      <c r="N640" s="130"/>
    </row>
    <row r="641">
      <c r="A641" s="5"/>
      <c r="B641" s="129"/>
      <c r="C641" s="129"/>
      <c r="D641" s="129"/>
      <c r="E641" s="129"/>
      <c r="F641" s="129"/>
      <c r="G641" s="129"/>
      <c r="H641" s="129"/>
      <c r="I641" s="129"/>
      <c r="J641" s="129"/>
      <c r="K641" s="129"/>
      <c r="L641" s="129"/>
      <c r="M641" s="129"/>
      <c r="N641" s="130"/>
    </row>
    <row r="642">
      <c r="A642" s="5"/>
      <c r="B642" s="129"/>
      <c r="C642" s="129"/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30"/>
    </row>
    <row r="643">
      <c r="A643" s="5"/>
      <c r="B643" s="129"/>
      <c r="C643" s="129"/>
      <c r="D643" s="129"/>
      <c r="E643" s="129"/>
      <c r="F643" s="129"/>
      <c r="G643" s="129"/>
      <c r="H643" s="129"/>
      <c r="I643" s="129"/>
      <c r="J643" s="129"/>
      <c r="K643" s="129"/>
      <c r="L643" s="129"/>
      <c r="M643" s="129"/>
      <c r="N643" s="130"/>
    </row>
    <row r="644">
      <c r="A644" s="5"/>
      <c r="B644" s="129"/>
      <c r="C644" s="129"/>
      <c r="D644" s="129"/>
      <c r="E644" s="129"/>
      <c r="F644" s="129"/>
      <c r="G644" s="129"/>
      <c r="H644" s="129"/>
      <c r="I644" s="129"/>
      <c r="J644" s="129"/>
      <c r="K644" s="129"/>
      <c r="L644" s="129"/>
      <c r="M644" s="129"/>
      <c r="N644" s="130"/>
    </row>
    <row r="645">
      <c r="A645" s="5"/>
      <c r="B645" s="129"/>
      <c r="C645" s="129"/>
      <c r="D645" s="129"/>
      <c r="E645" s="129"/>
      <c r="F645" s="129"/>
      <c r="G645" s="129"/>
      <c r="H645" s="129"/>
      <c r="I645" s="129"/>
      <c r="J645" s="129"/>
      <c r="K645" s="129"/>
      <c r="L645" s="129"/>
      <c r="M645" s="129"/>
      <c r="N645" s="130"/>
    </row>
    <row r="646">
      <c r="A646" s="5"/>
      <c r="B646" s="129"/>
      <c r="C646" s="129"/>
      <c r="D646" s="129"/>
      <c r="E646" s="129"/>
      <c r="F646" s="129"/>
      <c r="G646" s="129"/>
      <c r="H646" s="129"/>
      <c r="I646" s="129"/>
      <c r="J646" s="129"/>
      <c r="K646" s="129"/>
      <c r="L646" s="129"/>
      <c r="M646" s="129"/>
      <c r="N646" s="130"/>
    </row>
    <row r="647">
      <c r="A647" s="5"/>
      <c r="B647" s="129"/>
      <c r="C647" s="129"/>
      <c r="D647" s="129"/>
      <c r="E647" s="129"/>
      <c r="F647" s="129"/>
      <c r="G647" s="129"/>
      <c r="H647" s="129"/>
      <c r="I647" s="129"/>
      <c r="J647" s="129"/>
      <c r="K647" s="129"/>
      <c r="L647" s="129"/>
      <c r="M647" s="129"/>
      <c r="N647" s="130"/>
    </row>
    <row r="648">
      <c r="A648" s="5"/>
      <c r="B648" s="129"/>
      <c r="C648" s="129"/>
      <c r="D648" s="129"/>
      <c r="E648" s="129"/>
      <c r="F648" s="129"/>
      <c r="G648" s="129"/>
      <c r="H648" s="129"/>
      <c r="I648" s="129"/>
      <c r="J648" s="129"/>
      <c r="K648" s="129"/>
      <c r="L648" s="129"/>
      <c r="M648" s="129"/>
      <c r="N648" s="130"/>
    </row>
    <row r="649">
      <c r="A649" s="5"/>
      <c r="B649" s="129"/>
      <c r="C649" s="129"/>
      <c r="D649" s="129"/>
      <c r="E649" s="129"/>
      <c r="F649" s="129"/>
      <c r="G649" s="129"/>
      <c r="H649" s="129"/>
      <c r="I649" s="129"/>
      <c r="J649" s="129"/>
      <c r="K649" s="129"/>
      <c r="L649" s="129"/>
      <c r="M649" s="129"/>
      <c r="N649" s="130"/>
    </row>
    <row r="650">
      <c r="A650" s="5"/>
      <c r="B650" s="129"/>
      <c r="C650" s="129"/>
      <c r="D650" s="129"/>
      <c r="E650" s="129"/>
      <c r="F650" s="129"/>
      <c r="G650" s="129"/>
      <c r="H650" s="129"/>
      <c r="I650" s="129"/>
      <c r="J650" s="129"/>
      <c r="K650" s="129"/>
      <c r="L650" s="129"/>
      <c r="M650" s="129"/>
      <c r="N650" s="130"/>
    </row>
    <row r="651">
      <c r="A651" s="5"/>
      <c r="B651" s="129"/>
      <c r="C651" s="129"/>
      <c r="D651" s="129"/>
      <c r="E651" s="129"/>
      <c r="F651" s="129"/>
      <c r="G651" s="129"/>
      <c r="H651" s="129"/>
      <c r="I651" s="129"/>
      <c r="J651" s="129"/>
      <c r="K651" s="129"/>
      <c r="L651" s="129"/>
      <c r="M651" s="129"/>
      <c r="N651" s="130"/>
    </row>
    <row r="652">
      <c r="A652" s="5"/>
      <c r="B652" s="129"/>
      <c r="C652" s="129"/>
      <c r="D652" s="129"/>
      <c r="E652" s="129"/>
      <c r="F652" s="129"/>
      <c r="G652" s="129"/>
      <c r="H652" s="129"/>
      <c r="I652" s="129"/>
      <c r="J652" s="129"/>
      <c r="K652" s="129"/>
      <c r="L652" s="129"/>
      <c r="M652" s="129"/>
      <c r="N652" s="130"/>
    </row>
    <row r="653">
      <c r="A653" s="5"/>
      <c r="B653" s="129"/>
      <c r="C653" s="129"/>
      <c r="D653" s="129"/>
      <c r="E653" s="129"/>
      <c r="F653" s="129"/>
      <c r="G653" s="129"/>
      <c r="H653" s="129"/>
      <c r="I653" s="129"/>
      <c r="J653" s="129"/>
      <c r="K653" s="129"/>
      <c r="L653" s="129"/>
      <c r="M653" s="129"/>
      <c r="N653" s="130"/>
    </row>
    <row r="654">
      <c r="A654" s="5"/>
      <c r="B654" s="129"/>
      <c r="C654" s="129"/>
      <c r="D654" s="129"/>
      <c r="E654" s="129"/>
      <c r="F654" s="129"/>
      <c r="G654" s="129"/>
      <c r="H654" s="129"/>
      <c r="I654" s="129"/>
      <c r="J654" s="129"/>
      <c r="K654" s="129"/>
      <c r="L654" s="129"/>
      <c r="M654" s="129"/>
      <c r="N654" s="130"/>
    </row>
    <row r="655">
      <c r="A655" s="5"/>
      <c r="B655" s="129"/>
      <c r="C655" s="129"/>
      <c r="D655" s="129"/>
      <c r="E655" s="129"/>
      <c r="F655" s="129"/>
      <c r="G655" s="129"/>
      <c r="H655" s="129"/>
      <c r="I655" s="129"/>
      <c r="J655" s="129"/>
      <c r="K655" s="129"/>
      <c r="L655" s="129"/>
      <c r="M655" s="129"/>
      <c r="N655" s="130"/>
    </row>
    <row r="656">
      <c r="A656" s="5"/>
      <c r="B656" s="129"/>
      <c r="C656" s="129"/>
      <c r="D656" s="129"/>
      <c r="E656" s="129"/>
      <c r="F656" s="129"/>
      <c r="G656" s="129"/>
      <c r="H656" s="129"/>
      <c r="I656" s="129"/>
      <c r="J656" s="129"/>
      <c r="K656" s="129"/>
      <c r="L656" s="129"/>
      <c r="M656" s="129"/>
      <c r="N656" s="130"/>
    </row>
    <row r="657">
      <c r="A657" s="5"/>
      <c r="B657" s="129"/>
      <c r="C657" s="129"/>
      <c r="D657" s="129"/>
      <c r="E657" s="129"/>
      <c r="F657" s="129"/>
      <c r="G657" s="129"/>
      <c r="H657" s="129"/>
      <c r="I657" s="129"/>
      <c r="J657" s="129"/>
      <c r="K657" s="129"/>
      <c r="L657" s="129"/>
      <c r="M657" s="129"/>
      <c r="N657" s="130"/>
    </row>
    <row r="658">
      <c r="A658" s="5"/>
      <c r="B658" s="129"/>
      <c r="C658" s="129"/>
      <c r="D658" s="129"/>
      <c r="E658" s="129"/>
      <c r="F658" s="129"/>
      <c r="G658" s="129"/>
      <c r="H658" s="129"/>
      <c r="I658" s="129"/>
      <c r="J658" s="129"/>
      <c r="K658" s="129"/>
      <c r="L658" s="129"/>
      <c r="M658" s="129"/>
      <c r="N658" s="130"/>
    </row>
    <row r="659">
      <c r="A659" s="5"/>
      <c r="B659" s="129"/>
      <c r="C659" s="129"/>
      <c r="D659" s="129"/>
      <c r="E659" s="129"/>
      <c r="F659" s="129"/>
      <c r="G659" s="129"/>
      <c r="H659" s="129"/>
      <c r="I659" s="129"/>
      <c r="J659" s="129"/>
      <c r="K659" s="129"/>
      <c r="L659" s="129"/>
      <c r="M659" s="129"/>
      <c r="N659" s="130"/>
    </row>
    <row r="660">
      <c r="A660" s="5"/>
      <c r="B660" s="129"/>
      <c r="C660" s="129"/>
      <c r="D660" s="129"/>
      <c r="E660" s="129"/>
      <c r="F660" s="129"/>
      <c r="G660" s="129"/>
      <c r="H660" s="129"/>
      <c r="I660" s="129"/>
      <c r="J660" s="129"/>
      <c r="K660" s="129"/>
      <c r="L660" s="129"/>
      <c r="M660" s="129"/>
      <c r="N660" s="130"/>
    </row>
    <row r="661">
      <c r="A661" s="5"/>
      <c r="B661" s="129"/>
      <c r="C661" s="129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130"/>
    </row>
    <row r="662">
      <c r="A662" s="5"/>
      <c r="B662" s="129"/>
      <c r="C662" s="129"/>
      <c r="D662" s="129"/>
      <c r="E662" s="129"/>
      <c r="F662" s="129"/>
      <c r="G662" s="129"/>
      <c r="H662" s="129"/>
      <c r="I662" s="129"/>
      <c r="J662" s="129"/>
      <c r="K662" s="129"/>
      <c r="L662" s="129"/>
      <c r="M662" s="129"/>
      <c r="N662" s="130"/>
    </row>
    <row r="663">
      <c r="A663" s="5"/>
      <c r="B663" s="129"/>
      <c r="C663" s="129"/>
      <c r="D663" s="129"/>
      <c r="E663" s="129"/>
      <c r="F663" s="129"/>
      <c r="G663" s="129"/>
      <c r="H663" s="129"/>
      <c r="I663" s="129"/>
      <c r="J663" s="129"/>
      <c r="K663" s="129"/>
      <c r="L663" s="129"/>
      <c r="M663" s="129"/>
      <c r="N663" s="130"/>
    </row>
    <row r="664">
      <c r="A664" s="5"/>
      <c r="B664" s="129"/>
      <c r="C664" s="129"/>
      <c r="D664" s="129"/>
      <c r="E664" s="129"/>
      <c r="F664" s="129"/>
      <c r="G664" s="129"/>
      <c r="H664" s="129"/>
      <c r="I664" s="129"/>
      <c r="J664" s="129"/>
      <c r="K664" s="129"/>
      <c r="L664" s="129"/>
      <c r="M664" s="129"/>
      <c r="N664" s="130"/>
    </row>
    <row r="665">
      <c r="A665" s="5"/>
      <c r="B665" s="129"/>
      <c r="C665" s="129"/>
      <c r="D665" s="129"/>
      <c r="E665" s="129"/>
      <c r="F665" s="129"/>
      <c r="G665" s="129"/>
      <c r="H665" s="129"/>
      <c r="I665" s="129"/>
      <c r="J665" s="129"/>
      <c r="K665" s="129"/>
      <c r="L665" s="129"/>
      <c r="M665" s="129"/>
      <c r="N665" s="130"/>
    </row>
    <row r="666">
      <c r="A666" s="5"/>
      <c r="B666" s="129"/>
      <c r="C666" s="129"/>
      <c r="D666" s="129"/>
      <c r="E666" s="129"/>
      <c r="F666" s="129"/>
      <c r="G666" s="129"/>
      <c r="H666" s="129"/>
      <c r="I666" s="129"/>
      <c r="J666" s="129"/>
      <c r="K666" s="129"/>
      <c r="L666" s="129"/>
      <c r="M666" s="129"/>
      <c r="N666" s="130"/>
    </row>
    <row r="667">
      <c r="A667" s="5"/>
      <c r="B667" s="129"/>
      <c r="C667" s="129"/>
      <c r="D667" s="129"/>
      <c r="E667" s="129"/>
      <c r="F667" s="129"/>
      <c r="G667" s="129"/>
      <c r="H667" s="129"/>
      <c r="I667" s="129"/>
      <c r="J667" s="129"/>
      <c r="K667" s="129"/>
      <c r="L667" s="129"/>
      <c r="M667" s="129"/>
      <c r="N667" s="130"/>
    </row>
    <row r="668">
      <c r="A668" s="5"/>
      <c r="B668" s="129"/>
      <c r="C668" s="129"/>
      <c r="D668" s="129"/>
      <c r="E668" s="129"/>
      <c r="F668" s="129"/>
      <c r="G668" s="129"/>
      <c r="H668" s="129"/>
      <c r="I668" s="129"/>
      <c r="J668" s="129"/>
      <c r="K668" s="129"/>
      <c r="L668" s="129"/>
      <c r="M668" s="129"/>
      <c r="N668" s="130"/>
    </row>
    <row r="669">
      <c r="A669" s="5"/>
      <c r="B669" s="129"/>
      <c r="C669" s="129"/>
      <c r="D669" s="129"/>
      <c r="E669" s="129"/>
      <c r="F669" s="129"/>
      <c r="G669" s="129"/>
      <c r="H669" s="129"/>
      <c r="I669" s="129"/>
      <c r="J669" s="129"/>
      <c r="K669" s="129"/>
      <c r="L669" s="129"/>
      <c r="M669" s="129"/>
      <c r="N669" s="130"/>
    </row>
    <row r="670">
      <c r="A670" s="5"/>
      <c r="B670" s="129"/>
      <c r="C670" s="129"/>
      <c r="D670" s="129"/>
      <c r="E670" s="129"/>
      <c r="F670" s="129"/>
      <c r="G670" s="129"/>
      <c r="H670" s="129"/>
      <c r="I670" s="129"/>
      <c r="J670" s="129"/>
      <c r="K670" s="129"/>
      <c r="L670" s="129"/>
      <c r="M670" s="129"/>
      <c r="N670" s="130"/>
    </row>
    <row r="671">
      <c r="A671" s="5"/>
      <c r="B671" s="129"/>
      <c r="C671" s="129"/>
      <c r="D671" s="129"/>
      <c r="E671" s="129"/>
      <c r="F671" s="129"/>
      <c r="G671" s="129"/>
      <c r="H671" s="129"/>
      <c r="I671" s="129"/>
      <c r="J671" s="129"/>
      <c r="K671" s="129"/>
      <c r="L671" s="129"/>
      <c r="M671" s="129"/>
      <c r="N671" s="130"/>
    </row>
    <row r="672">
      <c r="A672" s="5"/>
      <c r="B672" s="129"/>
      <c r="C672" s="129"/>
      <c r="D672" s="129"/>
      <c r="E672" s="129"/>
      <c r="F672" s="129"/>
      <c r="G672" s="129"/>
      <c r="H672" s="129"/>
      <c r="I672" s="129"/>
      <c r="J672" s="129"/>
      <c r="K672" s="129"/>
      <c r="L672" s="129"/>
      <c r="M672" s="129"/>
      <c r="N672" s="130"/>
    </row>
    <row r="673">
      <c r="A673" s="5"/>
      <c r="B673" s="129"/>
      <c r="C673" s="129"/>
      <c r="D673" s="129"/>
      <c r="E673" s="129"/>
      <c r="F673" s="129"/>
      <c r="G673" s="129"/>
      <c r="H673" s="129"/>
      <c r="I673" s="129"/>
      <c r="J673" s="129"/>
      <c r="K673" s="129"/>
      <c r="L673" s="129"/>
      <c r="M673" s="129"/>
      <c r="N673" s="130"/>
    </row>
    <row r="674">
      <c r="A674" s="5"/>
      <c r="B674" s="129"/>
      <c r="C674" s="129"/>
      <c r="D674" s="129"/>
      <c r="E674" s="129"/>
      <c r="F674" s="129"/>
      <c r="G674" s="129"/>
      <c r="H674" s="129"/>
      <c r="I674" s="129"/>
      <c r="J674" s="129"/>
      <c r="K674" s="129"/>
      <c r="L674" s="129"/>
      <c r="M674" s="129"/>
      <c r="N674" s="130"/>
    </row>
    <row r="675">
      <c r="A675" s="5"/>
      <c r="B675" s="129"/>
      <c r="C675" s="129"/>
      <c r="D675" s="129"/>
      <c r="E675" s="129"/>
      <c r="F675" s="129"/>
      <c r="G675" s="129"/>
      <c r="H675" s="129"/>
      <c r="I675" s="129"/>
      <c r="J675" s="129"/>
      <c r="K675" s="129"/>
      <c r="L675" s="129"/>
      <c r="M675" s="129"/>
      <c r="N675" s="130"/>
    </row>
    <row r="676">
      <c r="A676" s="5"/>
      <c r="B676" s="129"/>
      <c r="C676" s="129"/>
      <c r="D676" s="129"/>
      <c r="E676" s="129"/>
      <c r="F676" s="129"/>
      <c r="G676" s="129"/>
      <c r="H676" s="129"/>
      <c r="I676" s="129"/>
      <c r="J676" s="129"/>
      <c r="K676" s="129"/>
      <c r="L676" s="129"/>
      <c r="M676" s="129"/>
      <c r="N676" s="130"/>
    </row>
    <row r="677">
      <c r="A677" s="5"/>
      <c r="B677" s="129"/>
      <c r="C677" s="129"/>
      <c r="D677" s="129"/>
      <c r="E677" s="129"/>
      <c r="F677" s="129"/>
      <c r="G677" s="129"/>
      <c r="H677" s="129"/>
      <c r="I677" s="129"/>
      <c r="J677" s="129"/>
      <c r="K677" s="129"/>
      <c r="L677" s="129"/>
      <c r="M677" s="129"/>
      <c r="N677" s="130"/>
    </row>
    <row r="678">
      <c r="A678" s="5"/>
      <c r="B678" s="129"/>
      <c r="C678" s="129"/>
      <c r="D678" s="129"/>
      <c r="E678" s="129"/>
      <c r="F678" s="129"/>
      <c r="G678" s="129"/>
      <c r="H678" s="129"/>
      <c r="I678" s="129"/>
      <c r="J678" s="129"/>
      <c r="K678" s="129"/>
      <c r="L678" s="129"/>
      <c r="M678" s="129"/>
      <c r="N678" s="130"/>
    </row>
    <row r="679">
      <c r="A679" s="5"/>
      <c r="B679" s="129"/>
      <c r="C679" s="129"/>
      <c r="D679" s="129"/>
      <c r="E679" s="129"/>
      <c r="F679" s="129"/>
      <c r="G679" s="129"/>
      <c r="H679" s="129"/>
      <c r="I679" s="129"/>
      <c r="J679" s="129"/>
      <c r="K679" s="129"/>
      <c r="L679" s="129"/>
      <c r="M679" s="129"/>
      <c r="N679" s="130"/>
    </row>
    <row r="680">
      <c r="A680" s="5"/>
      <c r="B680" s="129"/>
      <c r="C680" s="129"/>
      <c r="D680" s="129"/>
      <c r="E680" s="129"/>
      <c r="F680" s="129"/>
      <c r="G680" s="129"/>
      <c r="H680" s="129"/>
      <c r="I680" s="129"/>
      <c r="J680" s="129"/>
      <c r="K680" s="129"/>
      <c r="L680" s="129"/>
      <c r="M680" s="129"/>
      <c r="N680" s="130"/>
    </row>
    <row r="681">
      <c r="A681" s="5"/>
      <c r="B681" s="129"/>
      <c r="C681" s="129"/>
      <c r="D681" s="129"/>
      <c r="E681" s="129"/>
      <c r="F681" s="129"/>
      <c r="G681" s="129"/>
      <c r="H681" s="129"/>
      <c r="I681" s="129"/>
      <c r="J681" s="129"/>
      <c r="K681" s="129"/>
      <c r="L681" s="129"/>
      <c r="M681" s="129"/>
      <c r="N681" s="130"/>
    </row>
    <row r="682">
      <c r="A682" s="5"/>
      <c r="B682" s="129"/>
      <c r="C682" s="129"/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130"/>
    </row>
    <row r="683">
      <c r="A683" s="5"/>
      <c r="B683" s="129"/>
      <c r="C683" s="129"/>
      <c r="D683" s="129"/>
      <c r="E683" s="129"/>
      <c r="F683" s="129"/>
      <c r="G683" s="129"/>
      <c r="H683" s="129"/>
      <c r="I683" s="129"/>
      <c r="J683" s="129"/>
      <c r="K683" s="129"/>
      <c r="L683" s="129"/>
      <c r="M683" s="129"/>
      <c r="N683" s="130"/>
    </row>
    <row r="684">
      <c r="A684" s="5"/>
      <c r="B684" s="129"/>
      <c r="C684" s="129"/>
      <c r="D684" s="129"/>
      <c r="E684" s="129"/>
      <c r="F684" s="129"/>
      <c r="G684" s="129"/>
      <c r="H684" s="129"/>
      <c r="I684" s="129"/>
      <c r="J684" s="129"/>
      <c r="K684" s="129"/>
      <c r="L684" s="129"/>
      <c r="M684" s="129"/>
      <c r="N684" s="130"/>
    </row>
    <row r="685">
      <c r="A685" s="5"/>
      <c r="B685" s="129"/>
      <c r="C685" s="129"/>
      <c r="D685" s="129"/>
      <c r="E685" s="129"/>
      <c r="F685" s="129"/>
      <c r="G685" s="129"/>
      <c r="H685" s="129"/>
      <c r="I685" s="129"/>
      <c r="J685" s="129"/>
      <c r="K685" s="129"/>
      <c r="L685" s="129"/>
      <c r="M685" s="129"/>
      <c r="N685" s="130"/>
    </row>
    <row r="686">
      <c r="A686" s="5"/>
      <c r="B686" s="129"/>
      <c r="C686" s="129"/>
      <c r="D686" s="129"/>
      <c r="E686" s="129"/>
      <c r="F686" s="129"/>
      <c r="G686" s="129"/>
      <c r="H686" s="129"/>
      <c r="I686" s="129"/>
      <c r="J686" s="129"/>
      <c r="K686" s="129"/>
      <c r="L686" s="129"/>
      <c r="M686" s="129"/>
      <c r="N686" s="130"/>
    </row>
    <row r="687">
      <c r="A687" s="5"/>
      <c r="B687" s="129"/>
      <c r="C687" s="129"/>
      <c r="D687" s="129"/>
      <c r="E687" s="129"/>
      <c r="F687" s="129"/>
      <c r="G687" s="129"/>
      <c r="H687" s="129"/>
      <c r="I687" s="129"/>
      <c r="J687" s="129"/>
      <c r="K687" s="129"/>
      <c r="L687" s="129"/>
      <c r="M687" s="129"/>
      <c r="N687" s="130"/>
    </row>
    <row r="688">
      <c r="A688" s="5"/>
      <c r="B688" s="129"/>
      <c r="C688" s="129"/>
      <c r="D688" s="129"/>
      <c r="E688" s="129"/>
      <c r="F688" s="129"/>
      <c r="G688" s="129"/>
      <c r="H688" s="129"/>
      <c r="I688" s="129"/>
      <c r="J688" s="129"/>
      <c r="K688" s="129"/>
      <c r="L688" s="129"/>
      <c r="M688" s="129"/>
      <c r="N688" s="130"/>
    </row>
    <row r="689">
      <c r="A689" s="5"/>
      <c r="B689" s="129"/>
      <c r="C689" s="129"/>
      <c r="D689" s="129"/>
      <c r="E689" s="129"/>
      <c r="F689" s="129"/>
      <c r="G689" s="129"/>
      <c r="H689" s="129"/>
      <c r="I689" s="129"/>
      <c r="J689" s="129"/>
      <c r="K689" s="129"/>
      <c r="L689" s="129"/>
      <c r="M689" s="129"/>
      <c r="N689" s="130"/>
    </row>
    <row r="690">
      <c r="A690" s="5"/>
      <c r="B690" s="129"/>
      <c r="C690" s="129"/>
      <c r="D690" s="129"/>
      <c r="E690" s="129"/>
      <c r="F690" s="129"/>
      <c r="G690" s="129"/>
      <c r="H690" s="129"/>
      <c r="I690" s="129"/>
      <c r="J690" s="129"/>
      <c r="K690" s="129"/>
      <c r="L690" s="129"/>
      <c r="M690" s="129"/>
      <c r="N690" s="130"/>
    </row>
    <row r="691">
      <c r="A691" s="5"/>
      <c r="B691" s="129"/>
      <c r="C691" s="129"/>
      <c r="D691" s="129"/>
      <c r="E691" s="129"/>
      <c r="F691" s="129"/>
      <c r="G691" s="129"/>
      <c r="H691" s="129"/>
      <c r="I691" s="129"/>
      <c r="J691" s="129"/>
      <c r="K691" s="129"/>
      <c r="L691" s="129"/>
      <c r="M691" s="129"/>
      <c r="N691" s="130"/>
    </row>
    <row r="692">
      <c r="A692" s="5"/>
      <c r="B692" s="129"/>
      <c r="C692" s="129"/>
      <c r="D692" s="129"/>
      <c r="E692" s="129"/>
      <c r="F692" s="129"/>
      <c r="G692" s="129"/>
      <c r="H692" s="129"/>
      <c r="I692" s="129"/>
      <c r="J692" s="129"/>
      <c r="K692" s="129"/>
      <c r="L692" s="129"/>
      <c r="M692" s="129"/>
      <c r="N692" s="130"/>
    </row>
    <row r="693">
      <c r="A693" s="5"/>
      <c r="B693" s="129"/>
      <c r="C693" s="129"/>
      <c r="D693" s="129"/>
      <c r="E693" s="129"/>
      <c r="F693" s="129"/>
      <c r="G693" s="129"/>
      <c r="H693" s="129"/>
      <c r="I693" s="129"/>
      <c r="J693" s="129"/>
      <c r="K693" s="129"/>
      <c r="L693" s="129"/>
      <c r="M693" s="129"/>
      <c r="N693" s="130"/>
    </row>
    <row r="694">
      <c r="A694" s="5"/>
      <c r="B694" s="129"/>
      <c r="C694" s="129"/>
      <c r="D694" s="129"/>
      <c r="E694" s="129"/>
      <c r="F694" s="129"/>
      <c r="G694" s="129"/>
      <c r="H694" s="129"/>
      <c r="I694" s="129"/>
      <c r="J694" s="129"/>
      <c r="K694" s="129"/>
      <c r="L694" s="129"/>
      <c r="M694" s="129"/>
      <c r="N694" s="130"/>
    </row>
    <row r="695">
      <c r="A695" s="5"/>
      <c r="B695" s="129"/>
      <c r="C695" s="129"/>
      <c r="D695" s="129"/>
      <c r="E695" s="129"/>
      <c r="F695" s="129"/>
      <c r="G695" s="129"/>
      <c r="H695" s="129"/>
      <c r="I695" s="129"/>
      <c r="J695" s="129"/>
      <c r="K695" s="129"/>
      <c r="L695" s="129"/>
      <c r="M695" s="129"/>
      <c r="N695" s="130"/>
    </row>
    <row r="696">
      <c r="A696" s="5"/>
      <c r="B696" s="129"/>
      <c r="C696" s="129"/>
      <c r="D696" s="129"/>
      <c r="E696" s="129"/>
      <c r="F696" s="129"/>
      <c r="G696" s="129"/>
      <c r="H696" s="129"/>
      <c r="I696" s="129"/>
      <c r="J696" s="129"/>
      <c r="K696" s="129"/>
      <c r="L696" s="129"/>
      <c r="M696" s="129"/>
      <c r="N696" s="130"/>
    </row>
    <row r="697">
      <c r="A697" s="5"/>
      <c r="B697" s="129"/>
      <c r="C697" s="129"/>
      <c r="D697" s="129"/>
      <c r="E697" s="129"/>
      <c r="F697" s="129"/>
      <c r="G697" s="129"/>
      <c r="H697" s="129"/>
      <c r="I697" s="129"/>
      <c r="J697" s="129"/>
      <c r="K697" s="129"/>
      <c r="L697" s="129"/>
      <c r="M697" s="129"/>
      <c r="N697" s="130"/>
    </row>
    <row r="698">
      <c r="A698" s="5"/>
      <c r="B698" s="129"/>
      <c r="C698" s="129"/>
      <c r="D698" s="129"/>
      <c r="E698" s="129"/>
      <c r="F698" s="129"/>
      <c r="G698" s="129"/>
      <c r="H698" s="129"/>
      <c r="I698" s="129"/>
      <c r="J698" s="129"/>
      <c r="K698" s="129"/>
      <c r="L698" s="129"/>
      <c r="M698" s="129"/>
      <c r="N698" s="130"/>
    </row>
    <row r="699">
      <c r="A699" s="5"/>
      <c r="B699" s="129"/>
      <c r="C699" s="129"/>
      <c r="D699" s="129"/>
      <c r="E699" s="129"/>
      <c r="F699" s="129"/>
      <c r="G699" s="129"/>
      <c r="H699" s="129"/>
      <c r="I699" s="129"/>
      <c r="J699" s="129"/>
      <c r="K699" s="129"/>
      <c r="L699" s="129"/>
      <c r="M699" s="129"/>
      <c r="N699" s="130"/>
    </row>
    <row r="700">
      <c r="A700" s="5"/>
      <c r="B700" s="129"/>
      <c r="C700" s="129"/>
      <c r="D700" s="129"/>
      <c r="E700" s="129"/>
      <c r="F700" s="129"/>
      <c r="G700" s="129"/>
      <c r="H700" s="129"/>
      <c r="I700" s="129"/>
      <c r="J700" s="129"/>
      <c r="K700" s="129"/>
      <c r="L700" s="129"/>
      <c r="M700" s="129"/>
      <c r="N700" s="130"/>
    </row>
    <row r="701">
      <c r="A701" s="5"/>
      <c r="B701" s="129"/>
      <c r="C701" s="129"/>
      <c r="D701" s="129"/>
      <c r="E701" s="129"/>
      <c r="F701" s="129"/>
      <c r="G701" s="129"/>
      <c r="H701" s="129"/>
      <c r="I701" s="129"/>
      <c r="J701" s="129"/>
      <c r="K701" s="129"/>
      <c r="L701" s="129"/>
      <c r="M701" s="129"/>
      <c r="N701" s="130"/>
    </row>
    <row r="702">
      <c r="A702" s="5"/>
      <c r="B702" s="129"/>
      <c r="C702" s="129"/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130"/>
    </row>
    <row r="703">
      <c r="A703" s="5"/>
      <c r="B703" s="129"/>
      <c r="C703" s="129"/>
      <c r="D703" s="129"/>
      <c r="E703" s="129"/>
      <c r="F703" s="129"/>
      <c r="G703" s="129"/>
      <c r="H703" s="129"/>
      <c r="I703" s="129"/>
      <c r="J703" s="129"/>
      <c r="K703" s="129"/>
      <c r="L703" s="129"/>
      <c r="M703" s="129"/>
      <c r="N703" s="130"/>
    </row>
    <row r="704">
      <c r="A704" s="5"/>
      <c r="B704" s="129"/>
      <c r="C704" s="129"/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  <c r="N704" s="130"/>
    </row>
    <row r="705">
      <c r="A705" s="5"/>
      <c r="B705" s="129"/>
      <c r="C705" s="129"/>
      <c r="D705" s="129"/>
      <c r="E705" s="129"/>
      <c r="F705" s="129"/>
      <c r="G705" s="129"/>
      <c r="H705" s="129"/>
      <c r="I705" s="129"/>
      <c r="J705" s="129"/>
      <c r="K705" s="129"/>
      <c r="L705" s="129"/>
      <c r="M705" s="129"/>
      <c r="N705" s="130"/>
    </row>
    <row r="706">
      <c r="A706" s="5"/>
      <c r="B706" s="129"/>
      <c r="C706" s="129"/>
      <c r="D706" s="129"/>
      <c r="E706" s="129"/>
      <c r="F706" s="129"/>
      <c r="G706" s="129"/>
      <c r="H706" s="129"/>
      <c r="I706" s="129"/>
      <c r="J706" s="129"/>
      <c r="K706" s="129"/>
      <c r="L706" s="129"/>
      <c r="M706" s="129"/>
      <c r="N706" s="130"/>
    </row>
    <row r="707">
      <c r="A707" s="5"/>
      <c r="B707" s="129"/>
      <c r="C707" s="129"/>
      <c r="D707" s="129"/>
      <c r="E707" s="129"/>
      <c r="F707" s="129"/>
      <c r="G707" s="129"/>
      <c r="H707" s="129"/>
      <c r="I707" s="129"/>
      <c r="J707" s="129"/>
      <c r="K707" s="129"/>
      <c r="L707" s="129"/>
      <c r="M707" s="129"/>
      <c r="N707" s="130"/>
    </row>
    <row r="708">
      <c r="A708" s="5"/>
      <c r="B708" s="129"/>
      <c r="C708" s="129"/>
      <c r="D708" s="129"/>
      <c r="E708" s="129"/>
      <c r="F708" s="129"/>
      <c r="G708" s="129"/>
      <c r="H708" s="129"/>
      <c r="I708" s="129"/>
      <c r="J708" s="129"/>
      <c r="K708" s="129"/>
      <c r="L708" s="129"/>
      <c r="M708" s="129"/>
      <c r="N708" s="130"/>
    </row>
    <row r="709">
      <c r="A709" s="5"/>
      <c r="B709" s="129"/>
      <c r="C709" s="129"/>
      <c r="D709" s="129"/>
      <c r="E709" s="129"/>
      <c r="F709" s="129"/>
      <c r="G709" s="129"/>
      <c r="H709" s="129"/>
      <c r="I709" s="129"/>
      <c r="J709" s="129"/>
      <c r="K709" s="129"/>
      <c r="L709" s="129"/>
      <c r="M709" s="129"/>
      <c r="N709" s="130"/>
    </row>
    <row r="710">
      <c r="A710" s="5"/>
      <c r="B710" s="129"/>
      <c r="C710" s="129"/>
      <c r="D710" s="129"/>
      <c r="E710" s="129"/>
      <c r="F710" s="129"/>
      <c r="G710" s="129"/>
      <c r="H710" s="129"/>
      <c r="I710" s="129"/>
      <c r="J710" s="129"/>
      <c r="K710" s="129"/>
      <c r="L710" s="129"/>
      <c r="M710" s="129"/>
      <c r="N710" s="130"/>
    </row>
    <row r="711">
      <c r="A711" s="5"/>
      <c r="B711" s="129"/>
      <c r="C711" s="129"/>
      <c r="D711" s="129"/>
      <c r="E711" s="129"/>
      <c r="F711" s="129"/>
      <c r="G711" s="129"/>
      <c r="H711" s="129"/>
      <c r="I711" s="129"/>
      <c r="J711" s="129"/>
      <c r="K711" s="129"/>
      <c r="L711" s="129"/>
      <c r="M711" s="129"/>
      <c r="N711" s="130"/>
    </row>
    <row r="712">
      <c r="A712" s="5"/>
      <c r="B712" s="129"/>
      <c r="C712" s="129"/>
      <c r="D712" s="129"/>
      <c r="E712" s="129"/>
      <c r="F712" s="129"/>
      <c r="G712" s="129"/>
      <c r="H712" s="129"/>
      <c r="I712" s="129"/>
      <c r="J712" s="129"/>
      <c r="K712" s="129"/>
      <c r="L712" s="129"/>
      <c r="M712" s="129"/>
      <c r="N712" s="130"/>
    </row>
    <row r="713">
      <c r="A713" s="5"/>
      <c r="B713" s="129"/>
      <c r="C713" s="129"/>
      <c r="D713" s="129"/>
      <c r="E713" s="129"/>
      <c r="F713" s="129"/>
      <c r="G713" s="129"/>
      <c r="H713" s="129"/>
      <c r="I713" s="129"/>
      <c r="J713" s="129"/>
      <c r="K713" s="129"/>
      <c r="L713" s="129"/>
      <c r="M713" s="129"/>
      <c r="N713" s="130"/>
    </row>
    <row r="714">
      <c r="A714" s="5"/>
      <c r="B714" s="129"/>
      <c r="C714" s="129"/>
      <c r="D714" s="129"/>
      <c r="E714" s="129"/>
      <c r="F714" s="129"/>
      <c r="G714" s="129"/>
      <c r="H714" s="129"/>
      <c r="I714" s="129"/>
      <c r="J714" s="129"/>
      <c r="K714" s="129"/>
      <c r="L714" s="129"/>
      <c r="M714" s="129"/>
      <c r="N714" s="130"/>
    </row>
    <row r="715">
      <c r="A715" s="5"/>
      <c r="B715" s="129"/>
      <c r="C715" s="129"/>
      <c r="D715" s="129"/>
      <c r="E715" s="129"/>
      <c r="F715" s="129"/>
      <c r="G715" s="129"/>
      <c r="H715" s="129"/>
      <c r="I715" s="129"/>
      <c r="J715" s="129"/>
      <c r="K715" s="129"/>
      <c r="L715" s="129"/>
      <c r="M715" s="129"/>
      <c r="N715" s="130"/>
    </row>
    <row r="716">
      <c r="A716" s="5"/>
      <c r="B716" s="129"/>
      <c r="C716" s="129"/>
      <c r="D716" s="129"/>
      <c r="E716" s="129"/>
      <c r="F716" s="129"/>
      <c r="G716" s="129"/>
      <c r="H716" s="129"/>
      <c r="I716" s="129"/>
      <c r="J716" s="129"/>
      <c r="K716" s="129"/>
      <c r="L716" s="129"/>
      <c r="M716" s="129"/>
      <c r="N716" s="130"/>
    </row>
    <row r="717">
      <c r="A717" s="5"/>
      <c r="B717" s="129"/>
      <c r="C717" s="129"/>
      <c r="D717" s="129"/>
      <c r="E717" s="129"/>
      <c r="F717" s="129"/>
      <c r="G717" s="129"/>
      <c r="H717" s="129"/>
      <c r="I717" s="129"/>
      <c r="J717" s="129"/>
      <c r="K717" s="129"/>
      <c r="L717" s="129"/>
      <c r="M717" s="129"/>
      <c r="N717" s="130"/>
    </row>
    <row r="718">
      <c r="A718" s="5"/>
      <c r="B718" s="129"/>
      <c r="C718" s="129"/>
      <c r="D718" s="129"/>
      <c r="E718" s="129"/>
      <c r="F718" s="129"/>
      <c r="G718" s="129"/>
      <c r="H718" s="129"/>
      <c r="I718" s="129"/>
      <c r="J718" s="129"/>
      <c r="K718" s="129"/>
      <c r="L718" s="129"/>
      <c r="M718" s="129"/>
      <c r="N718" s="130"/>
    </row>
    <row r="719">
      <c r="A719" s="5"/>
      <c r="B719" s="129"/>
      <c r="C719" s="129"/>
      <c r="D719" s="129"/>
      <c r="E719" s="129"/>
      <c r="F719" s="129"/>
      <c r="G719" s="129"/>
      <c r="H719" s="129"/>
      <c r="I719" s="129"/>
      <c r="J719" s="129"/>
      <c r="K719" s="129"/>
      <c r="L719" s="129"/>
      <c r="M719" s="129"/>
      <c r="N719" s="130"/>
    </row>
    <row r="720">
      <c r="A720" s="5"/>
      <c r="B720" s="129"/>
      <c r="C720" s="129"/>
      <c r="D720" s="129"/>
      <c r="E720" s="129"/>
      <c r="F720" s="129"/>
      <c r="G720" s="129"/>
      <c r="H720" s="129"/>
      <c r="I720" s="129"/>
      <c r="J720" s="129"/>
      <c r="K720" s="129"/>
      <c r="L720" s="129"/>
      <c r="M720" s="129"/>
      <c r="N720" s="130"/>
    </row>
    <row r="721">
      <c r="A721" s="5"/>
      <c r="B721" s="129"/>
      <c r="C721" s="129"/>
      <c r="D721" s="129"/>
      <c r="E721" s="129"/>
      <c r="F721" s="129"/>
      <c r="G721" s="129"/>
      <c r="H721" s="129"/>
      <c r="I721" s="129"/>
      <c r="J721" s="129"/>
      <c r="K721" s="129"/>
      <c r="L721" s="129"/>
      <c r="M721" s="129"/>
      <c r="N721" s="130"/>
    </row>
    <row r="722">
      <c r="A722" s="5"/>
      <c r="B722" s="129"/>
      <c r="C722" s="129"/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30"/>
    </row>
    <row r="723">
      <c r="A723" s="5"/>
      <c r="B723" s="129"/>
      <c r="C723" s="129"/>
      <c r="D723" s="129"/>
      <c r="E723" s="129"/>
      <c r="F723" s="129"/>
      <c r="G723" s="129"/>
      <c r="H723" s="129"/>
      <c r="I723" s="129"/>
      <c r="J723" s="129"/>
      <c r="K723" s="129"/>
      <c r="L723" s="129"/>
      <c r="M723" s="129"/>
      <c r="N723" s="130"/>
    </row>
    <row r="724">
      <c r="A724" s="5"/>
      <c r="B724" s="129"/>
      <c r="C724" s="129"/>
      <c r="D724" s="129"/>
      <c r="E724" s="129"/>
      <c r="F724" s="129"/>
      <c r="G724" s="129"/>
      <c r="H724" s="129"/>
      <c r="I724" s="129"/>
      <c r="J724" s="129"/>
      <c r="K724" s="129"/>
      <c r="L724" s="129"/>
      <c r="M724" s="129"/>
      <c r="N724" s="130"/>
    </row>
    <row r="725">
      <c r="A725" s="5"/>
      <c r="B725" s="129"/>
      <c r="C725" s="129"/>
      <c r="D725" s="129"/>
      <c r="E725" s="129"/>
      <c r="F725" s="129"/>
      <c r="G725" s="129"/>
      <c r="H725" s="129"/>
      <c r="I725" s="129"/>
      <c r="J725" s="129"/>
      <c r="K725" s="129"/>
      <c r="L725" s="129"/>
      <c r="M725" s="129"/>
      <c r="N725" s="130"/>
    </row>
    <row r="726">
      <c r="A726" s="5"/>
      <c r="B726" s="129"/>
      <c r="C726" s="129"/>
      <c r="D726" s="129"/>
      <c r="E726" s="129"/>
      <c r="F726" s="129"/>
      <c r="G726" s="129"/>
      <c r="H726" s="129"/>
      <c r="I726" s="129"/>
      <c r="J726" s="129"/>
      <c r="K726" s="129"/>
      <c r="L726" s="129"/>
      <c r="M726" s="129"/>
      <c r="N726" s="130"/>
    </row>
    <row r="727">
      <c r="A727" s="5"/>
      <c r="B727" s="129"/>
      <c r="C727" s="129"/>
      <c r="D727" s="129"/>
      <c r="E727" s="129"/>
      <c r="F727" s="129"/>
      <c r="G727" s="129"/>
      <c r="H727" s="129"/>
      <c r="I727" s="129"/>
      <c r="J727" s="129"/>
      <c r="K727" s="129"/>
      <c r="L727" s="129"/>
      <c r="M727" s="129"/>
      <c r="N727" s="130"/>
    </row>
    <row r="728">
      <c r="A728" s="5"/>
      <c r="B728" s="129"/>
      <c r="C728" s="129"/>
      <c r="D728" s="129"/>
      <c r="E728" s="129"/>
      <c r="F728" s="129"/>
      <c r="G728" s="129"/>
      <c r="H728" s="129"/>
      <c r="I728" s="129"/>
      <c r="J728" s="129"/>
      <c r="K728" s="129"/>
      <c r="L728" s="129"/>
      <c r="M728" s="129"/>
      <c r="N728" s="130"/>
    </row>
    <row r="729">
      <c r="A729" s="5"/>
      <c r="B729" s="129"/>
      <c r="C729" s="129"/>
      <c r="D729" s="129"/>
      <c r="E729" s="129"/>
      <c r="F729" s="129"/>
      <c r="G729" s="129"/>
      <c r="H729" s="129"/>
      <c r="I729" s="129"/>
      <c r="J729" s="129"/>
      <c r="K729" s="129"/>
      <c r="L729" s="129"/>
      <c r="M729" s="129"/>
      <c r="N729" s="130"/>
    </row>
    <row r="730">
      <c r="A730" s="5"/>
      <c r="B730" s="129"/>
      <c r="C730" s="129"/>
      <c r="D730" s="129"/>
      <c r="E730" s="129"/>
      <c r="F730" s="129"/>
      <c r="G730" s="129"/>
      <c r="H730" s="129"/>
      <c r="I730" s="129"/>
      <c r="J730" s="129"/>
      <c r="K730" s="129"/>
      <c r="L730" s="129"/>
      <c r="M730" s="129"/>
      <c r="N730" s="130"/>
    </row>
    <row r="731">
      <c r="A731" s="5"/>
      <c r="B731" s="129"/>
      <c r="C731" s="129"/>
      <c r="D731" s="129"/>
      <c r="E731" s="129"/>
      <c r="F731" s="129"/>
      <c r="G731" s="129"/>
      <c r="H731" s="129"/>
      <c r="I731" s="129"/>
      <c r="J731" s="129"/>
      <c r="K731" s="129"/>
      <c r="L731" s="129"/>
      <c r="M731" s="129"/>
      <c r="N731" s="130"/>
    </row>
    <row r="732">
      <c r="A732" s="5"/>
      <c r="B732" s="129"/>
      <c r="C732" s="129"/>
      <c r="D732" s="129"/>
      <c r="E732" s="129"/>
      <c r="F732" s="129"/>
      <c r="G732" s="129"/>
      <c r="H732" s="129"/>
      <c r="I732" s="129"/>
      <c r="J732" s="129"/>
      <c r="K732" s="129"/>
      <c r="L732" s="129"/>
      <c r="M732" s="129"/>
      <c r="N732" s="130"/>
    </row>
    <row r="733">
      <c r="A733" s="5"/>
      <c r="B733" s="129"/>
      <c r="C733" s="129"/>
      <c r="D733" s="129"/>
      <c r="E733" s="129"/>
      <c r="F733" s="129"/>
      <c r="G733" s="129"/>
      <c r="H733" s="129"/>
      <c r="I733" s="129"/>
      <c r="J733" s="129"/>
      <c r="K733" s="129"/>
      <c r="L733" s="129"/>
      <c r="M733" s="129"/>
      <c r="N733" s="130"/>
    </row>
    <row r="734">
      <c r="A734" s="5"/>
      <c r="B734" s="129"/>
      <c r="C734" s="129"/>
      <c r="D734" s="129"/>
      <c r="E734" s="129"/>
      <c r="F734" s="129"/>
      <c r="G734" s="129"/>
      <c r="H734" s="129"/>
      <c r="I734" s="129"/>
      <c r="J734" s="129"/>
      <c r="K734" s="129"/>
      <c r="L734" s="129"/>
      <c r="M734" s="129"/>
      <c r="N734" s="130"/>
    </row>
    <row r="735">
      <c r="A735" s="5"/>
      <c r="B735" s="129"/>
      <c r="C735" s="129"/>
      <c r="D735" s="129"/>
      <c r="E735" s="129"/>
      <c r="F735" s="129"/>
      <c r="G735" s="129"/>
      <c r="H735" s="129"/>
      <c r="I735" s="129"/>
      <c r="J735" s="129"/>
      <c r="K735" s="129"/>
      <c r="L735" s="129"/>
      <c r="M735" s="129"/>
      <c r="N735" s="130"/>
    </row>
    <row r="736">
      <c r="A736" s="5"/>
      <c r="B736" s="129"/>
      <c r="C736" s="129"/>
      <c r="D736" s="129"/>
      <c r="E736" s="129"/>
      <c r="F736" s="129"/>
      <c r="G736" s="129"/>
      <c r="H736" s="129"/>
      <c r="I736" s="129"/>
      <c r="J736" s="129"/>
      <c r="K736" s="129"/>
      <c r="L736" s="129"/>
      <c r="M736" s="129"/>
      <c r="N736" s="130"/>
    </row>
    <row r="737">
      <c r="A737" s="5"/>
      <c r="B737" s="129"/>
      <c r="C737" s="129"/>
      <c r="D737" s="129"/>
      <c r="E737" s="129"/>
      <c r="F737" s="129"/>
      <c r="G737" s="129"/>
      <c r="H737" s="129"/>
      <c r="I737" s="129"/>
      <c r="J737" s="129"/>
      <c r="K737" s="129"/>
      <c r="L737" s="129"/>
      <c r="M737" s="129"/>
      <c r="N737" s="130"/>
    </row>
    <row r="738">
      <c r="A738" s="5"/>
      <c r="B738" s="129"/>
      <c r="C738" s="129"/>
      <c r="D738" s="129"/>
      <c r="E738" s="129"/>
      <c r="F738" s="129"/>
      <c r="G738" s="129"/>
      <c r="H738" s="129"/>
      <c r="I738" s="129"/>
      <c r="J738" s="129"/>
      <c r="K738" s="129"/>
      <c r="L738" s="129"/>
      <c r="M738" s="129"/>
      <c r="N738" s="130"/>
    </row>
    <row r="739">
      <c r="A739" s="5"/>
      <c r="B739" s="129"/>
      <c r="C739" s="129"/>
      <c r="D739" s="129"/>
      <c r="E739" s="129"/>
      <c r="F739" s="129"/>
      <c r="G739" s="129"/>
      <c r="H739" s="129"/>
      <c r="I739" s="129"/>
      <c r="J739" s="129"/>
      <c r="K739" s="129"/>
      <c r="L739" s="129"/>
      <c r="M739" s="129"/>
      <c r="N739" s="130"/>
    </row>
    <row r="740">
      <c r="A740" s="5"/>
      <c r="B740" s="129"/>
      <c r="C740" s="129"/>
      <c r="D740" s="129"/>
      <c r="E740" s="129"/>
      <c r="F740" s="129"/>
      <c r="G740" s="129"/>
      <c r="H740" s="129"/>
      <c r="I740" s="129"/>
      <c r="J740" s="129"/>
      <c r="K740" s="129"/>
      <c r="L740" s="129"/>
      <c r="M740" s="129"/>
      <c r="N740" s="130"/>
    </row>
    <row r="741">
      <c r="A741" s="5"/>
      <c r="B741" s="129"/>
      <c r="C741" s="129"/>
      <c r="D741" s="129"/>
      <c r="E741" s="129"/>
      <c r="F741" s="129"/>
      <c r="G741" s="129"/>
      <c r="H741" s="129"/>
      <c r="I741" s="129"/>
      <c r="J741" s="129"/>
      <c r="K741" s="129"/>
      <c r="L741" s="129"/>
      <c r="M741" s="129"/>
      <c r="N741" s="130"/>
    </row>
    <row r="742">
      <c r="A742" s="5"/>
      <c r="B742" s="129"/>
      <c r="C742" s="129"/>
      <c r="D742" s="129"/>
      <c r="E742" s="129"/>
      <c r="F742" s="129"/>
      <c r="G742" s="129"/>
      <c r="H742" s="129"/>
      <c r="I742" s="129"/>
      <c r="J742" s="129"/>
      <c r="K742" s="129"/>
      <c r="L742" s="129"/>
      <c r="M742" s="129"/>
      <c r="N742" s="130"/>
    </row>
    <row r="743">
      <c r="A743" s="5"/>
      <c r="B743" s="129"/>
      <c r="C743" s="129"/>
      <c r="D743" s="129"/>
      <c r="E743" s="129"/>
      <c r="F743" s="129"/>
      <c r="G743" s="129"/>
      <c r="H743" s="129"/>
      <c r="I743" s="129"/>
      <c r="J743" s="129"/>
      <c r="K743" s="129"/>
      <c r="L743" s="129"/>
      <c r="M743" s="129"/>
      <c r="N743" s="130"/>
    </row>
    <row r="744">
      <c r="A744" s="5"/>
      <c r="B744" s="129"/>
      <c r="C744" s="129"/>
      <c r="D744" s="129"/>
      <c r="E744" s="129"/>
      <c r="F744" s="129"/>
      <c r="G744" s="129"/>
      <c r="H744" s="129"/>
      <c r="I744" s="129"/>
      <c r="J744" s="129"/>
      <c r="K744" s="129"/>
      <c r="L744" s="129"/>
      <c r="M744" s="129"/>
      <c r="N744" s="130"/>
    </row>
    <row r="745">
      <c r="A745" s="5"/>
      <c r="B745" s="129"/>
      <c r="C745" s="129"/>
      <c r="D745" s="129"/>
      <c r="E745" s="129"/>
      <c r="F745" s="129"/>
      <c r="G745" s="129"/>
      <c r="H745" s="129"/>
      <c r="I745" s="129"/>
      <c r="J745" s="129"/>
      <c r="K745" s="129"/>
      <c r="L745" s="129"/>
      <c r="M745" s="129"/>
      <c r="N745" s="130"/>
    </row>
    <row r="746">
      <c r="A746" s="5"/>
      <c r="B746" s="129"/>
      <c r="C746" s="129"/>
      <c r="D746" s="129"/>
      <c r="E746" s="129"/>
      <c r="F746" s="129"/>
      <c r="G746" s="129"/>
      <c r="H746" s="129"/>
      <c r="I746" s="129"/>
      <c r="J746" s="129"/>
      <c r="K746" s="129"/>
      <c r="L746" s="129"/>
      <c r="M746" s="129"/>
      <c r="N746" s="130"/>
    </row>
    <row r="747">
      <c r="A747" s="5"/>
      <c r="B747" s="129"/>
      <c r="C747" s="129"/>
      <c r="D747" s="129"/>
      <c r="E747" s="129"/>
      <c r="F747" s="129"/>
      <c r="G747" s="129"/>
      <c r="H747" s="129"/>
      <c r="I747" s="129"/>
      <c r="J747" s="129"/>
      <c r="K747" s="129"/>
      <c r="L747" s="129"/>
      <c r="M747" s="129"/>
      <c r="N747" s="130"/>
    </row>
    <row r="748">
      <c r="A748" s="5"/>
      <c r="B748" s="129"/>
      <c r="C748" s="129"/>
      <c r="D748" s="129"/>
      <c r="E748" s="129"/>
      <c r="F748" s="129"/>
      <c r="G748" s="129"/>
      <c r="H748" s="129"/>
      <c r="I748" s="129"/>
      <c r="J748" s="129"/>
      <c r="K748" s="129"/>
      <c r="L748" s="129"/>
      <c r="M748" s="129"/>
      <c r="N748" s="130"/>
    </row>
    <row r="749">
      <c r="A749" s="5"/>
      <c r="B749" s="129"/>
      <c r="C749" s="129"/>
      <c r="D749" s="129"/>
      <c r="E749" s="129"/>
      <c r="F749" s="129"/>
      <c r="G749" s="129"/>
      <c r="H749" s="129"/>
      <c r="I749" s="129"/>
      <c r="J749" s="129"/>
      <c r="K749" s="129"/>
      <c r="L749" s="129"/>
      <c r="M749" s="129"/>
      <c r="N749" s="130"/>
    </row>
    <row r="750">
      <c r="A750" s="5"/>
      <c r="B750" s="129"/>
      <c r="C750" s="129"/>
      <c r="D750" s="129"/>
      <c r="E750" s="129"/>
      <c r="F750" s="129"/>
      <c r="G750" s="129"/>
      <c r="H750" s="129"/>
      <c r="I750" s="129"/>
      <c r="J750" s="129"/>
      <c r="K750" s="129"/>
      <c r="L750" s="129"/>
      <c r="M750" s="129"/>
      <c r="N750" s="130"/>
    </row>
    <row r="751">
      <c r="A751" s="5"/>
      <c r="B751" s="129"/>
      <c r="C751" s="129"/>
      <c r="D751" s="129"/>
      <c r="E751" s="129"/>
      <c r="F751" s="129"/>
      <c r="G751" s="129"/>
      <c r="H751" s="129"/>
      <c r="I751" s="129"/>
      <c r="J751" s="129"/>
      <c r="K751" s="129"/>
      <c r="L751" s="129"/>
      <c r="M751" s="129"/>
      <c r="N751" s="130"/>
    </row>
    <row r="752">
      <c r="A752" s="5"/>
      <c r="B752" s="129"/>
      <c r="C752" s="129"/>
      <c r="D752" s="129"/>
      <c r="E752" s="129"/>
      <c r="F752" s="129"/>
      <c r="G752" s="129"/>
      <c r="H752" s="129"/>
      <c r="I752" s="129"/>
      <c r="J752" s="129"/>
      <c r="K752" s="129"/>
      <c r="L752" s="129"/>
      <c r="M752" s="129"/>
      <c r="N752" s="130"/>
    </row>
    <row r="753">
      <c r="A753" s="5"/>
      <c r="B753" s="129"/>
      <c r="C753" s="129"/>
      <c r="D753" s="129"/>
      <c r="E753" s="129"/>
      <c r="F753" s="129"/>
      <c r="G753" s="129"/>
      <c r="H753" s="129"/>
      <c r="I753" s="129"/>
      <c r="J753" s="129"/>
      <c r="K753" s="129"/>
      <c r="L753" s="129"/>
      <c r="M753" s="129"/>
      <c r="N753" s="130"/>
    </row>
    <row r="754">
      <c r="A754" s="5"/>
      <c r="B754" s="129"/>
      <c r="C754" s="129"/>
      <c r="D754" s="129"/>
      <c r="E754" s="129"/>
      <c r="F754" s="129"/>
      <c r="G754" s="129"/>
      <c r="H754" s="129"/>
      <c r="I754" s="129"/>
      <c r="J754" s="129"/>
      <c r="K754" s="129"/>
      <c r="L754" s="129"/>
      <c r="M754" s="129"/>
      <c r="N754" s="130"/>
    </row>
    <row r="755">
      <c r="A755" s="5"/>
      <c r="B755" s="129"/>
      <c r="C755" s="129"/>
      <c r="D755" s="129"/>
      <c r="E755" s="129"/>
      <c r="F755" s="129"/>
      <c r="G755" s="129"/>
      <c r="H755" s="129"/>
      <c r="I755" s="129"/>
      <c r="J755" s="129"/>
      <c r="K755" s="129"/>
      <c r="L755" s="129"/>
      <c r="M755" s="129"/>
      <c r="N755" s="130"/>
    </row>
    <row r="756">
      <c r="A756" s="5"/>
      <c r="B756" s="129"/>
      <c r="C756" s="129"/>
      <c r="D756" s="129"/>
      <c r="E756" s="129"/>
      <c r="F756" s="129"/>
      <c r="G756" s="129"/>
      <c r="H756" s="129"/>
      <c r="I756" s="129"/>
      <c r="J756" s="129"/>
      <c r="K756" s="129"/>
      <c r="L756" s="129"/>
      <c r="M756" s="129"/>
      <c r="N756" s="130"/>
    </row>
    <row r="757">
      <c r="A757" s="5"/>
      <c r="B757" s="129"/>
      <c r="C757" s="129"/>
      <c r="D757" s="129"/>
      <c r="E757" s="129"/>
      <c r="F757" s="129"/>
      <c r="G757" s="129"/>
      <c r="H757" s="129"/>
      <c r="I757" s="129"/>
      <c r="J757" s="129"/>
      <c r="K757" s="129"/>
      <c r="L757" s="129"/>
      <c r="M757" s="129"/>
      <c r="N757" s="130"/>
    </row>
    <row r="758">
      <c r="A758" s="5"/>
      <c r="B758" s="129"/>
      <c r="C758" s="129"/>
      <c r="D758" s="129"/>
      <c r="E758" s="129"/>
      <c r="F758" s="129"/>
      <c r="G758" s="129"/>
      <c r="H758" s="129"/>
      <c r="I758" s="129"/>
      <c r="J758" s="129"/>
      <c r="K758" s="129"/>
      <c r="L758" s="129"/>
      <c r="M758" s="129"/>
      <c r="N758" s="130"/>
    </row>
    <row r="759">
      <c r="A759" s="5"/>
      <c r="B759" s="129"/>
      <c r="C759" s="129"/>
      <c r="D759" s="129"/>
      <c r="E759" s="129"/>
      <c r="F759" s="129"/>
      <c r="G759" s="129"/>
      <c r="H759" s="129"/>
      <c r="I759" s="129"/>
      <c r="J759" s="129"/>
      <c r="K759" s="129"/>
      <c r="L759" s="129"/>
      <c r="M759" s="129"/>
      <c r="N759" s="130"/>
    </row>
    <row r="760">
      <c r="A760" s="5"/>
      <c r="B760" s="129"/>
      <c r="C760" s="129"/>
      <c r="D760" s="129"/>
      <c r="E760" s="129"/>
      <c r="F760" s="129"/>
      <c r="G760" s="129"/>
      <c r="H760" s="129"/>
      <c r="I760" s="129"/>
      <c r="J760" s="129"/>
      <c r="K760" s="129"/>
      <c r="L760" s="129"/>
      <c r="M760" s="129"/>
      <c r="N760" s="130"/>
    </row>
    <row r="761">
      <c r="A761" s="5"/>
      <c r="B761" s="129"/>
      <c r="C761" s="129"/>
      <c r="D761" s="129"/>
      <c r="E761" s="129"/>
      <c r="F761" s="129"/>
      <c r="G761" s="129"/>
      <c r="H761" s="129"/>
      <c r="I761" s="129"/>
      <c r="J761" s="129"/>
      <c r="K761" s="129"/>
      <c r="L761" s="129"/>
      <c r="M761" s="129"/>
      <c r="N761" s="130"/>
    </row>
    <row r="762">
      <c r="A762" s="5"/>
      <c r="B762" s="129"/>
      <c r="C762" s="129"/>
      <c r="D762" s="129"/>
      <c r="E762" s="129"/>
      <c r="F762" s="129"/>
      <c r="G762" s="129"/>
      <c r="H762" s="129"/>
      <c r="I762" s="129"/>
      <c r="J762" s="129"/>
      <c r="K762" s="129"/>
      <c r="L762" s="129"/>
      <c r="M762" s="129"/>
      <c r="N762" s="130"/>
    </row>
    <row r="763">
      <c r="A763" s="5"/>
      <c r="B763" s="129"/>
      <c r="C763" s="129"/>
      <c r="D763" s="129"/>
      <c r="E763" s="129"/>
      <c r="F763" s="129"/>
      <c r="G763" s="129"/>
      <c r="H763" s="129"/>
      <c r="I763" s="129"/>
      <c r="J763" s="129"/>
      <c r="K763" s="129"/>
      <c r="L763" s="129"/>
      <c r="M763" s="129"/>
      <c r="N763" s="130"/>
    </row>
    <row r="764">
      <c r="A764" s="5"/>
      <c r="B764" s="129"/>
      <c r="C764" s="129"/>
      <c r="D764" s="129"/>
      <c r="E764" s="129"/>
      <c r="F764" s="129"/>
      <c r="G764" s="129"/>
      <c r="H764" s="129"/>
      <c r="I764" s="129"/>
      <c r="J764" s="129"/>
      <c r="K764" s="129"/>
      <c r="L764" s="129"/>
      <c r="M764" s="129"/>
      <c r="N764" s="130"/>
    </row>
    <row r="765">
      <c r="A765" s="5"/>
      <c r="B765" s="129"/>
      <c r="C765" s="129"/>
      <c r="D765" s="129"/>
      <c r="E765" s="129"/>
      <c r="F765" s="129"/>
      <c r="G765" s="129"/>
      <c r="H765" s="129"/>
      <c r="I765" s="129"/>
      <c r="J765" s="129"/>
      <c r="K765" s="129"/>
      <c r="L765" s="129"/>
      <c r="M765" s="129"/>
      <c r="N765" s="130"/>
    </row>
    <row r="766">
      <c r="A766" s="5"/>
      <c r="B766" s="129"/>
      <c r="C766" s="129"/>
      <c r="D766" s="129"/>
      <c r="E766" s="129"/>
      <c r="F766" s="129"/>
      <c r="G766" s="129"/>
      <c r="H766" s="129"/>
      <c r="I766" s="129"/>
      <c r="J766" s="129"/>
      <c r="K766" s="129"/>
      <c r="L766" s="129"/>
      <c r="M766" s="129"/>
      <c r="N766" s="130"/>
    </row>
    <row r="767">
      <c r="A767" s="5"/>
      <c r="B767" s="129"/>
      <c r="C767" s="129"/>
      <c r="D767" s="129"/>
      <c r="E767" s="129"/>
      <c r="F767" s="129"/>
      <c r="G767" s="129"/>
      <c r="H767" s="129"/>
      <c r="I767" s="129"/>
      <c r="J767" s="129"/>
      <c r="K767" s="129"/>
      <c r="L767" s="129"/>
      <c r="M767" s="129"/>
      <c r="N767" s="130"/>
    </row>
    <row r="768">
      <c r="A768" s="5"/>
      <c r="B768" s="129"/>
      <c r="C768" s="129"/>
      <c r="D768" s="129"/>
      <c r="E768" s="129"/>
      <c r="F768" s="129"/>
      <c r="G768" s="129"/>
      <c r="H768" s="129"/>
      <c r="I768" s="129"/>
      <c r="J768" s="129"/>
      <c r="K768" s="129"/>
      <c r="L768" s="129"/>
      <c r="M768" s="129"/>
      <c r="N768" s="130"/>
    </row>
    <row r="769">
      <c r="A769" s="5"/>
      <c r="B769" s="129"/>
      <c r="C769" s="129"/>
      <c r="D769" s="129"/>
      <c r="E769" s="129"/>
      <c r="F769" s="129"/>
      <c r="G769" s="129"/>
      <c r="H769" s="129"/>
      <c r="I769" s="129"/>
      <c r="J769" s="129"/>
      <c r="K769" s="129"/>
      <c r="L769" s="129"/>
      <c r="M769" s="129"/>
      <c r="N769" s="130"/>
    </row>
    <row r="770">
      <c r="A770" s="5"/>
      <c r="B770" s="129"/>
      <c r="C770" s="129"/>
      <c r="D770" s="129"/>
      <c r="E770" s="129"/>
      <c r="F770" s="129"/>
      <c r="G770" s="129"/>
      <c r="H770" s="129"/>
      <c r="I770" s="129"/>
      <c r="J770" s="129"/>
      <c r="K770" s="129"/>
      <c r="L770" s="129"/>
      <c r="M770" s="129"/>
      <c r="N770" s="130"/>
    </row>
    <row r="771">
      <c r="A771" s="5"/>
      <c r="B771" s="129"/>
      <c r="C771" s="129"/>
      <c r="D771" s="129"/>
      <c r="E771" s="129"/>
      <c r="F771" s="129"/>
      <c r="G771" s="129"/>
      <c r="H771" s="129"/>
      <c r="I771" s="129"/>
      <c r="J771" s="129"/>
      <c r="K771" s="129"/>
      <c r="L771" s="129"/>
      <c r="M771" s="129"/>
      <c r="N771" s="130"/>
    </row>
    <row r="772">
      <c r="A772" s="5"/>
      <c r="B772" s="129"/>
      <c r="C772" s="129"/>
      <c r="D772" s="129"/>
      <c r="E772" s="129"/>
      <c r="F772" s="129"/>
      <c r="G772" s="129"/>
      <c r="H772" s="129"/>
      <c r="I772" s="129"/>
      <c r="J772" s="129"/>
      <c r="K772" s="129"/>
      <c r="L772" s="129"/>
      <c r="M772" s="129"/>
      <c r="N772" s="130"/>
    </row>
    <row r="773">
      <c r="A773" s="5"/>
      <c r="B773" s="129"/>
      <c r="C773" s="129"/>
      <c r="D773" s="129"/>
      <c r="E773" s="129"/>
      <c r="F773" s="129"/>
      <c r="G773" s="129"/>
      <c r="H773" s="129"/>
      <c r="I773" s="129"/>
      <c r="J773" s="129"/>
      <c r="K773" s="129"/>
      <c r="L773" s="129"/>
      <c r="M773" s="129"/>
      <c r="N773" s="130"/>
    </row>
    <row r="774">
      <c r="A774" s="5"/>
      <c r="B774" s="129"/>
      <c r="C774" s="129"/>
      <c r="D774" s="129"/>
      <c r="E774" s="129"/>
      <c r="F774" s="129"/>
      <c r="G774" s="129"/>
      <c r="H774" s="129"/>
      <c r="I774" s="129"/>
      <c r="J774" s="129"/>
      <c r="K774" s="129"/>
      <c r="L774" s="129"/>
      <c r="M774" s="129"/>
      <c r="N774" s="130"/>
    </row>
    <row r="775">
      <c r="A775" s="5"/>
      <c r="B775" s="129"/>
      <c r="C775" s="129"/>
      <c r="D775" s="129"/>
      <c r="E775" s="129"/>
      <c r="F775" s="129"/>
      <c r="G775" s="129"/>
      <c r="H775" s="129"/>
      <c r="I775" s="129"/>
      <c r="J775" s="129"/>
      <c r="K775" s="129"/>
      <c r="L775" s="129"/>
      <c r="M775" s="129"/>
      <c r="N775" s="130"/>
    </row>
    <row r="776">
      <c r="A776" s="5"/>
      <c r="B776" s="129"/>
      <c r="C776" s="129"/>
      <c r="D776" s="129"/>
      <c r="E776" s="129"/>
      <c r="F776" s="129"/>
      <c r="G776" s="129"/>
      <c r="H776" s="129"/>
      <c r="I776" s="129"/>
      <c r="J776" s="129"/>
      <c r="K776" s="129"/>
      <c r="L776" s="129"/>
      <c r="M776" s="129"/>
      <c r="N776" s="130"/>
    </row>
    <row r="777">
      <c r="A777" s="5"/>
      <c r="B777" s="129"/>
      <c r="C777" s="129"/>
      <c r="D777" s="129"/>
      <c r="E777" s="129"/>
      <c r="F777" s="129"/>
      <c r="G777" s="129"/>
      <c r="H777" s="129"/>
      <c r="I777" s="129"/>
      <c r="J777" s="129"/>
      <c r="K777" s="129"/>
      <c r="L777" s="129"/>
      <c r="M777" s="129"/>
      <c r="N777" s="130"/>
    </row>
    <row r="778">
      <c r="A778" s="5"/>
      <c r="B778" s="129"/>
      <c r="C778" s="129"/>
      <c r="D778" s="129"/>
      <c r="E778" s="129"/>
      <c r="F778" s="129"/>
      <c r="G778" s="129"/>
      <c r="H778" s="129"/>
      <c r="I778" s="129"/>
      <c r="J778" s="129"/>
      <c r="K778" s="129"/>
      <c r="L778" s="129"/>
      <c r="M778" s="129"/>
      <c r="N778" s="130"/>
    </row>
    <row r="779">
      <c r="A779" s="5"/>
      <c r="B779" s="129"/>
      <c r="C779" s="129"/>
      <c r="D779" s="129"/>
      <c r="E779" s="129"/>
      <c r="F779" s="129"/>
      <c r="G779" s="129"/>
      <c r="H779" s="129"/>
      <c r="I779" s="129"/>
      <c r="J779" s="129"/>
      <c r="K779" s="129"/>
      <c r="L779" s="129"/>
      <c r="M779" s="129"/>
      <c r="N779" s="130"/>
    </row>
    <row r="780">
      <c r="A780" s="5"/>
      <c r="B780" s="129"/>
      <c r="C780" s="129"/>
      <c r="D780" s="129"/>
      <c r="E780" s="129"/>
      <c r="F780" s="129"/>
      <c r="G780" s="129"/>
      <c r="H780" s="129"/>
      <c r="I780" s="129"/>
      <c r="J780" s="129"/>
      <c r="K780" s="129"/>
      <c r="L780" s="129"/>
      <c r="M780" s="129"/>
      <c r="N780" s="130"/>
    </row>
    <row r="781">
      <c r="A781" s="5"/>
      <c r="B781" s="129"/>
      <c r="C781" s="129"/>
      <c r="D781" s="129"/>
      <c r="E781" s="129"/>
      <c r="F781" s="129"/>
      <c r="G781" s="129"/>
      <c r="H781" s="129"/>
      <c r="I781" s="129"/>
      <c r="J781" s="129"/>
      <c r="K781" s="129"/>
      <c r="L781" s="129"/>
      <c r="M781" s="129"/>
      <c r="N781" s="130"/>
    </row>
    <row r="782">
      <c r="A782" s="5"/>
      <c r="B782" s="129"/>
      <c r="C782" s="129"/>
      <c r="D782" s="129"/>
      <c r="E782" s="129"/>
      <c r="F782" s="129"/>
      <c r="G782" s="129"/>
      <c r="H782" s="129"/>
      <c r="I782" s="129"/>
      <c r="J782" s="129"/>
      <c r="K782" s="129"/>
      <c r="L782" s="129"/>
      <c r="M782" s="129"/>
      <c r="N782" s="130"/>
    </row>
    <row r="783">
      <c r="A783" s="5"/>
      <c r="B783" s="129"/>
      <c r="C783" s="129"/>
      <c r="D783" s="129"/>
      <c r="E783" s="129"/>
      <c r="F783" s="129"/>
      <c r="G783" s="129"/>
      <c r="H783" s="129"/>
      <c r="I783" s="129"/>
      <c r="J783" s="129"/>
      <c r="K783" s="129"/>
      <c r="L783" s="129"/>
      <c r="M783" s="129"/>
      <c r="N783" s="130"/>
    </row>
    <row r="784">
      <c r="A784" s="5"/>
      <c r="B784" s="129"/>
      <c r="C784" s="129"/>
      <c r="D784" s="129"/>
      <c r="E784" s="129"/>
      <c r="F784" s="129"/>
      <c r="G784" s="129"/>
      <c r="H784" s="129"/>
      <c r="I784" s="129"/>
      <c r="J784" s="129"/>
      <c r="K784" s="129"/>
      <c r="L784" s="129"/>
      <c r="M784" s="129"/>
      <c r="N784" s="130"/>
    </row>
    <row r="785">
      <c r="A785" s="5"/>
      <c r="B785" s="129"/>
      <c r="C785" s="129"/>
      <c r="D785" s="129"/>
      <c r="E785" s="129"/>
      <c r="F785" s="129"/>
      <c r="G785" s="129"/>
      <c r="H785" s="129"/>
      <c r="I785" s="129"/>
      <c r="J785" s="129"/>
      <c r="K785" s="129"/>
      <c r="L785" s="129"/>
      <c r="M785" s="129"/>
      <c r="N785" s="130"/>
    </row>
    <row r="786">
      <c r="A786" s="5"/>
      <c r="B786" s="129"/>
      <c r="C786" s="129"/>
      <c r="D786" s="129"/>
      <c r="E786" s="129"/>
      <c r="F786" s="129"/>
      <c r="G786" s="129"/>
      <c r="H786" s="129"/>
      <c r="I786" s="129"/>
      <c r="J786" s="129"/>
      <c r="K786" s="129"/>
      <c r="L786" s="129"/>
      <c r="M786" s="129"/>
      <c r="N786" s="130"/>
    </row>
    <row r="787">
      <c r="A787" s="5"/>
      <c r="B787" s="129"/>
      <c r="C787" s="129"/>
      <c r="D787" s="129"/>
      <c r="E787" s="129"/>
      <c r="F787" s="129"/>
      <c r="G787" s="129"/>
      <c r="H787" s="129"/>
      <c r="I787" s="129"/>
      <c r="J787" s="129"/>
      <c r="K787" s="129"/>
      <c r="L787" s="129"/>
      <c r="M787" s="129"/>
      <c r="N787" s="130"/>
    </row>
    <row r="788">
      <c r="A788" s="5"/>
      <c r="B788" s="129"/>
      <c r="C788" s="129"/>
      <c r="D788" s="129"/>
      <c r="E788" s="129"/>
      <c r="F788" s="129"/>
      <c r="G788" s="129"/>
      <c r="H788" s="129"/>
      <c r="I788" s="129"/>
      <c r="J788" s="129"/>
      <c r="K788" s="129"/>
      <c r="L788" s="129"/>
      <c r="M788" s="129"/>
      <c r="N788" s="130"/>
    </row>
    <row r="789">
      <c r="A789" s="5"/>
      <c r="B789" s="129"/>
      <c r="C789" s="129"/>
      <c r="D789" s="129"/>
      <c r="E789" s="129"/>
      <c r="F789" s="129"/>
      <c r="G789" s="129"/>
      <c r="H789" s="129"/>
      <c r="I789" s="129"/>
      <c r="J789" s="129"/>
      <c r="K789" s="129"/>
      <c r="L789" s="129"/>
      <c r="M789" s="129"/>
      <c r="N789" s="130"/>
    </row>
    <row r="790">
      <c r="A790" s="5"/>
      <c r="B790" s="129"/>
      <c r="C790" s="129"/>
      <c r="D790" s="129"/>
      <c r="E790" s="129"/>
      <c r="F790" s="129"/>
      <c r="G790" s="129"/>
      <c r="H790" s="129"/>
      <c r="I790" s="129"/>
      <c r="J790" s="129"/>
      <c r="K790" s="129"/>
      <c r="L790" s="129"/>
      <c r="M790" s="129"/>
      <c r="N790" s="130"/>
    </row>
    <row r="791">
      <c r="A791" s="5"/>
      <c r="B791" s="129"/>
      <c r="C791" s="129"/>
      <c r="D791" s="129"/>
      <c r="E791" s="129"/>
      <c r="F791" s="129"/>
      <c r="G791" s="129"/>
      <c r="H791" s="129"/>
      <c r="I791" s="129"/>
      <c r="J791" s="129"/>
      <c r="K791" s="129"/>
      <c r="L791" s="129"/>
      <c r="M791" s="129"/>
      <c r="N791" s="130"/>
    </row>
    <row r="792">
      <c r="A792" s="5"/>
      <c r="B792" s="129"/>
      <c r="C792" s="129"/>
      <c r="D792" s="129"/>
      <c r="E792" s="129"/>
      <c r="F792" s="129"/>
      <c r="G792" s="129"/>
      <c r="H792" s="129"/>
      <c r="I792" s="129"/>
      <c r="J792" s="129"/>
      <c r="K792" s="129"/>
      <c r="L792" s="129"/>
      <c r="M792" s="129"/>
      <c r="N792" s="130"/>
    </row>
    <row r="793">
      <c r="A793" s="5"/>
      <c r="B793" s="129"/>
      <c r="C793" s="129"/>
      <c r="D793" s="129"/>
      <c r="E793" s="129"/>
      <c r="F793" s="129"/>
      <c r="G793" s="129"/>
      <c r="H793" s="129"/>
      <c r="I793" s="129"/>
      <c r="J793" s="129"/>
      <c r="K793" s="129"/>
      <c r="L793" s="129"/>
      <c r="M793" s="129"/>
      <c r="N793" s="130"/>
    </row>
    <row r="794">
      <c r="A794" s="5"/>
      <c r="B794" s="129"/>
      <c r="C794" s="129"/>
      <c r="D794" s="129"/>
      <c r="E794" s="129"/>
      <c r="F794" s="129"/>
      <c r="G794" s="129"/>
      <c r="H794" s="129"/>
      <c r="I794" s="129"/>
      <c r="J794" s="129"/>
      <c r="K794" s="129"/>
      <c r="L794" s="129"/>
      <c r="M794" s="129"/>
      <c r="N794" s="130"/>
    </row>
    <row r="795">
      <c r="A795" s="5"/>
      <c r="B795" s="129"/>
      <c r="C795" s="129"/>
      <c r="D795" s="129"/>
      <c r="E795" s="129"/>
      <c r="F795" s="129"/>
      <c r="G795" s="129"/>
      <c r="H795" s="129"/>
      <c r="I795" s="129"/>
      <c r="J795" s="129"/>
      <c r="K795" s="129"/>
      <c r="L795" s="129"/>
      <c r="M795" s="129"/>
      <c r="N795" s="130"/>
    </row>
    <row r="796">
      <c r="A796" s="5"/>
      <c r="B796" s="129"/>
      <c r="C796" s="129"/>
      <c r="D796" s="129"/>
      <c r="E796" s="129"/>
      <c r="F796" s="129"/>
      <c r="G796" s="129"/>
      <c r="H796" s="129"/>
      <c r="I796" s="129"/>
      <c r="J796" s="129"/>
      <c r="K796" s="129"/>
      <c r="L796" s="129"/>
      <c r="M796" s="129"/>
      <c r="N796" s="130"/>
    </row>
    <row r="797">
      <c r="A797" s="5"/>
      <c r="B797" s="129"/>
      <c r="C797" s="129"/>
      <c r="D797" s="129"/>
      <c r="E797" s="129"/>
      <c r="F797" s="129"/>
      <c r="G797" s="129"/>
      <c r="H797" s="129"/>
      <c r="I797" s="129"/>
      <c r="J797" s="129"/>
      <c r="K797" s="129"/>
      <c r="L797" s="129"/>
      <c r="M797" s="129"/>
      <c r="N797" s="130"/>
    </row>
    <row r="798">
      <c r="A798" s="5"/>
      <c r="B798" s="129"/>
      <c r="C798" s="129"/>
      <c r="D798" s="129"/>
      <c r="E798" s="129"/>
      <c r="F798" s="129"/>
      <c r="G798" s="129"/>
      <c r="H798" s="129"/>
      <c r="I798" s="129"/>
      <c r="J798" s="129"/>
      <c r="K798" s="129"/>
      <c r="L798" s="129"/>
      <c r="M798" s="129"/>
      <c r="N798" s="130"/>
    </row>
    <row r="799">
      <c r="A799" s="5"/>
      <c r="B799" s="129"/>
      <c r="C799" s="129"/>
      <c r="D799" s="129"/>
      <c r="E799" s="129"/>
      <c r="F799" s="129"/>
      <c r="G799" s="129"/>
      <c r="H799" s="129"/>
      <c r="I799" s="129"/>
      <c r="J799" s="129"/>
      <c r="K799" s="129"/>
      <c r="L799" s="129"/>
      <c r="M799" s="129"/>
      <c r="N799" s="130"/>
    </row>
    <row r="800">
      <c r="A800" s="5"/>
      <c r="B800" s="129"/>
      <c r="C800" s="129"/>
      <c r="D800" s="129"/>
      <c r="E800" s="129"/>
      <c r="F800" s="129"/>
      <c r="G800" s="129"/>
      <c r="H800" s="129"/>
      <c r="I800" s="129"/>
      <c r="J800" s="129"/>
      <c r="K800" s="129"/>
      <c r="L800" s="129"/>
      <c r="M800" s="129"/>
      <c r="N800" s="130"/>
    </row>
    <row r="801">
      <c r="A801" s="5"/>
      <c r="B801" s="129"/>
      <c r="C801" s="129"/>
      <c r="D801" s="129"/>
      <c r="E801" s="129"/>
      <c r="F801" s="129"/>
      <c r="G801" s="129"/>
      <c r="H801" s="129"/>
      <c r="I801" s="129"/>
      <c r="J801" s="129"/>
      <c r="K801" s="129"/>
      <c r="L801" s="129"/>
      <c r="M801" s="129"/>
      <c r="N801" s="130"/>
    </row>
    <row r="802">
      <c r="A802" s="5"/>
      <c r="B802" s="129"/>
      <c r="C802" s="129"/>
      <c r="D802" s="129"/>
      <c r="E802" s="129"/>
      <c r="F802" s="129"/>
      <c r="G802" s="129"/>
      <c r="H802" s="129"/>
      <c r="I802" s="129"/>
      <c r="J802" s="129"/>
      <c r="K802" s="129"/>
      <c r="L802" s="129"/>
      <c r="M802" s="129"/>
      <c r="N802" s="130"/>
    </row>
    <row r="803">
      <c r="A803" s="5"/>
      <c r="B803" s="129"/>
      <c r="C803" s="129"/>
      <c r="D803" s="129"/>
      <c r="E803" s="129"/>
      <c r="F803" s="129"/>
      <c r="G803" s="129"/>
      <c r="H803" s="129"/>
      <c r="I803" s="129"/>
      <c r="J803" s="129"/>
      <c r="K803" s="129"/>
      <c r="L803" s="129"/>
      <c r="M803" s="129"/>
      <c r="N803" s="130"/>
    </row>
    <row r="804">
      <c r="A804" s="5"/>
      <c r="B804" s="129"/>
      <c r="C804" s="129"/>
      <c r="D804" s="129"/>
      <c r="E804" s="129"/>
      <c r="F804" s="129"/>
      <c r="G804" s="129"/>
      <c r="H804" s="129"/>
      <c r="I804" s="129"/>
      <c r="J804" s="129"/>
      <c r="K804" s="129"/>
      <c r="L804" s="129"/>
      <c r="M804" s="129"/>
      <c r="N804" s="130"/>
    </row>
    <row r="805">
      <c r="A805" s="5"/>
      <c r="B805" s="129"/>
      <c r="C805" s="129"/>
      <c r="D805" s="129"/>
      <c r="E805" s="129"/>
      <c r="F805" s="129"/>
      <c r="G805" s="129"/>
      <c r="H805" s="129"/>
      <c r="I805" s="129"/>
      <c r="J805" s="129"/>
      <c r="K805" s="129"/>
      <c r="L805" s="129"/>
      <c r="M805" s="129"/>
      <c r="N805" s="130"/>
    </row>
    <row r="806">
      <c r="A806" s="5"/>
      <c r="B806" s="129"/>
      <c r="C806" s="129"/>
      <c r="D806" s="129"/>
      <c r="E806" s="129"/>
      <c r="F806" s="129"/>
      <c r="G806" s="129"/>
      <c r="H806" s="129"/>
      <c r="I806" s="129"/>
      <c r="J806" s="129"/>
      <c r="K806" s="129"/>
      <c r="L806" s="129"/>
      <c r="M806" s="129"/>
      <c r="N806" s="130"/>
    </row>
    <row r="807">
      <c r="A807" s="5"/>
      <c r="B807" s="129"/>
      <c r="C807" s="129"/>
      <c r="D807" s="129"/>
      <c r="E807" s="129"/>
      <c r="F807" s="129"/>
      <c r="G807" s="129"/>
      <c r="H807" s="129"/>
      <c r="I807" s="129"/>
      <c r="J807" s="129"/>
      <c r="K807" s="129"/>
      <c r="L807" s="129"/>
      <c r="M807" s="129"/>
      <c r="N807" s="130"/>
    </row>
    <row r="808">
      <c r="A808" s="5"/>
      <c r="B808" s="129"/>
      <c r="C808" s="129"/>
      <c r="D808" s="129"/>
      <c r="E808" s="129"/>
      <c r="F808" s="129"/>
      <c r="G808" s="129"/>
      <c r="H808" s="129"/>
      <c r="I808" s="129"/>
      <c r="J808" s="129"/>
      <c r="K808" s="129"/>
      <c r="L808" s="129"/>
      <c r="M808" s="129"/>
      <c r="N808" s="130"/>
    </row>
    <row r="809">
      <c r="A809" s="5"/>
      <c r="B809" s="129"/>
      <c r="C809" s="129"/>
      <c r="D809" s="129"/>
      <c r="E809" s="129"/>
      <c r="F809" s="129"/>
      <c r="G809" s="129"/>
      <c r="H809" s="129"/>
      <c r="I809" s="129"/>
      <c r="J809" s="129"/>
      <c r="K809" s="129"/>
      <c r="L809" s="129"/>
      <c r="M809" s="129"/>
      <c r="N809" s="130"/>
    </row>
    <row r="810">
      <c r="A810" s="5"/>
      <c r="B810" s="129"/>
      <c r="C810" s="129"/>
      <c r="D810" s="129"/>
      <c r="E810" s="129"/>
      <c r="F810" s="129"/>
      <c r="G810" s="129"/>
      <c r="H810" s="129"/>
      <c r="I810" s="129"/>
      <c r="J810" s="129"/>
      <c r="K810" s="129"/>
      <c r="L810" s="129"/>
      <c r="M810" s="129"/>
      <c r="N810" s="130"/>
    </row>
    <row r="811">
      <c r="A811" s="5"/>
      <c r="B811" s="129"/>
      <c r="C811" s="129"/>
      <c r="D811" s="129"/>
      <c r="E811" s="129"/>
      <c r="F811" s="129"/>
      <c r="G811" s="129"/>
      <c r="H811" s="129"/>
      <c r="I811" s="129"/>
      <c r="J811" s="129"/>
      <c r="K811" s="129"/>
      <c r="L811" s="129"/>
      <c r="M811" s="129"/>
      <c r="N811" s="130"/>
    </row>
    <row r="812">
      <c r="A812" s="5"/>
      <c r="B812" s="129"/>
      <c r="C812" s="129"/>
      <c r="D812" s="129"/>
      <c r="E812" s="129"/>
      <c r="F812" s="129"/>
      <c r="G812" s="129"/>
      <c r="H812" s="129"/>
      <c r="I812" s="129"/>
      <c r="J812" s="129"/>
      <c r="K812" s="129"/>
      <c r="L812" s="129"/>
      <c r="M812" s="129"/>
      <c r="N812" s="130"/>
    </row>
    <row r="813">
      <c r="A813" s="5"/>
      <c r="B813" s="129"/>
      <c r="C813" s="129"/>
      <c r="D813" s="129"/>
      <c r="E813" s="129"/>
      <c r="F813" s="129"/>
      <c r="G813" s="129"/>
      <c r="H813" s="129"/>
      <c r="I813" s="129"/>
      <c r="J813" s="129"/>
      <c r="K813" s="129"/>
      <c r="L813" s="129"/>
      <c r="M813" s="129"/>
      <c r="N813" s="130"/>
    </row>
    <row r="814">
      <c r="A814" s="5"/>
      <c r="B814" s="129"/>
      <c r="C814" s="129"/>
      <c r="D814" s="129"/>
      <c r="E814" s="129"/>
      <c r="F814" s="129"/>
      <c r="G814" s="129"/>
      <c r="H814" s="129"/>
      <c r="I814" s="129"/>
      <c r="J814" s="129"/>
      <c r="K814" s="129"/>
      <c r="L814" s="129"/>
      <c r="M814" s="129"/>
      <c r="N814" s="130"/>
    </row>
    <row r="815">
      <c r="A815" s="5"/>
      <c r="B815" s="129"/>
      <c r="C815" s="129"/>
      <c r="D815" s="129"/>
      <c r="E815" s="129"/>
      <c r="F815" s="129"/>
      <c r="G815" s="129"/>
      <c r="H815" s="129"/>
      <c r="I815" s="129"/>
      <c r="J815" s="129"/>
      <c r="K815" s="129"/>
      <c r="L815" s="129"/>
      <c r="M815" s="129"/>
      <c r="N815" s="130"/>
    </row>
    <row r="816">
      <c r="A816" s="5"/>
      <c r="B816" s="129"/>
      <c r="C816" s="129"/>
      <c r="D816" s="129"/>
      <c r="E816" s="129"/>
      <c r="F816" s="129"/>
      <c r="G816" s="129"/>
      <c r="H816" s="129"/>
      <c r="I816" s="129"/>
      <c r="J816" s="129"/>
      <c r="K816" s="129"/>
      <c r="L816" s="129"/>
      <c r="M816" s="129"/>
      <c r="N816" s="130"/>
    </row>
    <row r="817">
      <c r="A817" s="5"/>
      <c r="B817" s="129"/>
      <c r="C817" s="129"/>
      <c r="D817" s="129"/>
      <c r="E817" s="129"/>
      <c r="F817" s="129"/>
      <c r="G817" s="129"/>
      <c r="H817" s="129"/>
      <c r="I817" s="129"/>
      <c r="J817" s="129"/>
      <c r="K817" s="129"/>
      <c r="L817" s="129"/>
      <c r="M817" s="129"/>
      <c r="N817" s="130"/>
    </row>
    <row r="818">
      <c r="A818" s="5"/>
      <c r="B818" s="129"/>
      <c r="C818" s="129"/>
      <c r="D818" s="129"/>
      <c r="E818" s="129"/>
      <c r="F818" s="129"/>
      <c r="G818" s="129"/>
      <c r="H818" s="129"/>
      <c r="I818" s="129"/>
      <c r="J818" s="129"/>
      <c r="K818" s="129"/>
      <c r="L818" s="129"/>
      <c r="M818" s="129"/>
      <c r="N818" s="130"/>
    </row>
    <row r="819">
      <c r="A819" s="5"/>
      <c r="B819" s="129"/>
      <c r="C819" s="129"/>
      <c r="D819" s="129"/>
      <c r="E819" s="129"/>
      <c r="F819" s="129"/>
      <c r="G819" s="129"/>
      <c r="H819" s="129"/>
      <c r="I819" s="129"/>
      <c r="J819" s="129"/>
      <c r="K819" s="129"/>
      <c r="L819" s="129"/>
      <c r="M819" s="129"/>
      <c r="N819" s="130"/>
    </row>
    <row r="820">
      <c r="A820" s="5"/>
      <c r="B820" s="129"/>
      <c r="C820" s="129"/>
      <c r="D820" s="129"/>
      <c r="E820" s="129"/>
      <c r="F820" s="129"/>
      <c r="G820" s="129"/>
      <c r="H820" s="129"/>
      <c r="I820" s="129"/>
      <c r="J820" s="129"/>
      <c r="K820" s="129"/>
      <c r="L820" s="129"/>
      <c r="M820" s="129"/>
      <c r="N820" s="130"/>
    </row>
    <row r="821">
      <c r="A821" s="5"/>
      <c r="B821" s="129"/>
      <c r="C821" s="129"/>
      <c r="D821" s="129"/>
      <c r="E821" s="129"/>
      <c r="F821" s="129"/>
      <c r="G821" s="129"/>
      <c r="H821" s="129"/>
      <c r="I821" s="129"/>
      <c r="J821" s="129"/>
      <c r="K821" s="129"/>
      <c r="L821" s="129"/>
      <c r="M821" s="129"/>
      <c r="N821" s="130"/>
    </row>
    <row r="822">
      <c r="A822" s="5"/>
      <c r="B822" s="129"/>
      <c r="C822" s="129"/>
      <c r="D822" s="129"/>
      <c r="E822" s="129"/>
      <c r="F822" s="129"/>
      <c r="G822" s="129"/>
      <c r="H822" s="129"/>
      <c r="I822" s="129"/>
      <c r="J822" s="129"/>
      <c r="K822" s="129"/>
      <c r="L822" s="129"/>
      <c r="M822" s="129"/>
      <c r="N822" s="130"/>
    </row>
    <row r="823">
      <c r="A823" s="5"/>
      <c r="B823" s="129"/>
      <c r="C823" s="129"/>
      <c r="D823" s="129"/>
      <c r="E823" s="129"/>
      <c r="F823" s="129"/>
      <c r="G823" s="129"/>
      <c r="H823" s="129"/>
      <c r="I823" s="129"/>
      <c r="J823" s="129"/>
      <c r="K823" s="129"/>
      <c r="L823" s="129"/>
      <c r="M823" s="129"/>
      <c r="N823" s="130"/>
    </row>
    <row r="824">
      <c r="A824" s="5"/>
      <c r="B824" s="129"/>
      <c r="C824" s="129"/>
      <c r="D824" s="129"/>
      <c r="E824" s="129"/>
      <c r="F824" s="129"/>
      <c r="G824" s="129"/>
      <c r="H824" s="129"/>
      <c r="I824" s="129"/>
      <c r="J824" s="129"/>
      <c r="K824" s="129"/>
      <c r="L824" s="129"/>
      <c r="M824" s="129"/>
      <c r="N824" s="130"/>
    </row>
    <row r="825">
      <c r="A825" s="5"/>
      <c r="B825" s="129"/>
      <c r="C825" s="129"/>
      <c r="D825" s="129"/>
      <c r="E825" s="129"/>
      <c r="F825" s="129"/>
      <c r="G825" s="129"/>
      <c r="H825" s="129"/>
      <c r="I825" s="129"/>
      <c r="J825" s="129"/>
      <c r="K825" s="129"/>
      <c r="L825" s="129"/>
      <c r="M825" s="129"/>
      <c r="N825" s="130"/>
    </row>
    <row r="826">
      <c r="A826" s="5"/>
      <c r="B826" s="129"/>
      <c r="C826" s="129"/>
      <c r="D826" s="129"/>
      <c r="E826" s="129"/>
      <c r="F826" s="129"/>
      <c r="G826" s="129"/>
      <c r="H826" s="129"/>
      <c r="I826" s="129"/>
      <c r="J826" s="129"/>
      <c r="K826" s="129"/>
      <c r="L826" s="129"/>
      <c r="M826" s="129"/>
      <c r="N826" s="130"/>
    </row>
    <row r="827">
      <c r="A827" s="5"/>
      <c r="B827" s="129"/>
      <c r="C827" s="129"/>
      <c r="D827" s="129"/>
      <c r="E827" s="129"/>
      <c r="F827" s="129"/>
      <c r="G827" s="129"/>
      <c r="H827" s="129"/>
      <c r="I827" s="129"/>
      <c r="J827" s="129"/>
      <c r="K827" s="129"/>
      <c r="L827" s="129"/>
      <c r="M827" s="129"/>
      <c r="N827" s="130"/>
    </row>
    <row r="828">
      <c r="A828" s="5"/>
      <c r="B828" s="129"/>
      <c r="C828" s="129"/>
      <c r="D828" s="129"/>
      <c r="E828" s="129"/>
      <c r="F828" s="129"/>
      <c r="G828" s="129"/>
      <c r="H828" s="129"/>
      <c r="I828" s="129"/>
      <c r="J828" s="129"/>
      <c r="K828" s="129"/>
      <c r="L828" s="129"/>
      <c r="M828" s="129"/>
      <c r="N828" s="130"/>
    </row>
    <row r="829">
      <c r="A829" s="5"/>
      <c r="B829" s="129"/>
      <c r="C829" s="129"/>
      <c r="D829" s="129"/>
      <c r="E829" s="129"/>
      <c r="F829" s="129"/>
      <c r="G829" s="129"/>
      <c r="H829" s="129"/>
      <c r="I829" s="129"/>
      <c r="J829" s="129"/>
      <c r="K829" s="129"/>
      <c r="L829" s="129"/>
      <c r="M829" s="129"/>
      <c r="N829" s="130"/>
    </row>
    <row r="830">
      <c r="A830" s="5"/>
      <c r="B830" s="129"/>
      <c r="C830" s="129"/>
      <c r="D830" s="129"/>
      <c r="E830" s="129"/>
      <c r="F830" s="129"/>
      <c r="G830" s="129"/>
      <c r="H830" s="129"/>
      <c r="I830" s="129"/>
      <c r="J830" s="129"/>
      <c r="K830" s="129"/>
      <c r="L830" s="129"/>
      <c r="M830" s="129"/>
      <c r="N830" s="130"/>
    </row>
    <row r="831">
      <c r="A831" s="5"/>
      <c r="B831" s="129"/>
      <c r="C831" s="129"/>
      <c r="D831" s="129"/>
      <c r="E831" s="129"/>
      <c r="F831" s="129"/>
      <c r="G831" s="129"/>
      <c r="H831" s="129"/>
      <c r="I831" s="129"/>
      <c r="J831" s="129"/>
      <c r="K831" s="129"/>
      <c r="L831" s="129"/>
      <c r="M831" s="129"/>
      <c r="N831" s="130"/>
    </row>
    <row r="832">
      <c r="A832" s="5"/>
      <c r="B832" s="129"/>
      <c r="C832" s="129"/>
      <c r="D832" s="129"/>
      <c r="E832" s="129"/>
      <c r="F832" s="129"/>
      <c r="G832" s="129"/>
      <c r="H832" s="129"/>
      <c r="I832" s="129"/>
      <c r="J832" s="129"/>
      <c r="K832" s="129"/>
      <c r="L832" s="129"/>
      <c r="M832" s="129"/>
      <c r="N832" s="130"/>
    </row>
    <row r="833">
      <c r="A833" s="5"/>
      <c r="B833" s="129"/>
      <c r="C833" s="129"/>
      <c r="D833" s="129"/>
      <c r="E833" s="129"/>
      <c r="F833" s="129"/>
      <c r="G833" s="129"/>
      <c r="H833" s="129"/>
      <c r="I833" s="129"/>
      <c r="J833" s="129"/>
      <c r="K833" s="129"/>
      <c r="L833" s="129"/>
      <c r="M833" s="129"/>
      <c r="N833" s="130"/>
    </row>
    <row r="834">
      <c r="A834" s="5"/>
      <c r="B834" s="129"/>
      <c r="C834" s="129"/>
      <c r="D834" s="129"/>
      <c r="E834" s="129"/>
      <c r="F834" s="129"/>
      <c r="G834" s="129"/>
      <c r="H834" s="129"/>
      <c r="I834" s="129"/>
      <c r="J834" s="129"/>
      <c r="K834" s="129"/>
      <c r="L834" s="129"/>
      <c r="M834" s="129"/>
      <c r="N834" s="130"/>
    </row>
    <row r="835">
      <c r="A835" s="5"/>
      <c r="B835" s="129"/>
      <c r="C835" s="129"/>
      <c r="D835" s="129"/>
      <c r="E835" s="129"/>
      <c r="F835" s="129"/>
      <c r="G835" s="129"/>
      <c r="H835" s="129"/>
      <c r="I835" s="129"/>
      <c r="J835" s="129"/>
      <c r="K835" s="129"/>
      <c r="L835" s="129"/>
      <c r="M835" s="129"/>
      <c r="N835" s="130"/>
    </row>
    <row r="836">
      <c r="A836" s="5"/>
      <c r="B836" s="129"/>
      <c r="C836" s="129"/>
      <c r="D836" s="129"/>
      <c r="E836" s="129"/>
      <c r="F836" s="129"/>
      <c r="G836" s="129"/>
      <c r="H836" s="129"/>
      <c r="I836" s="129"/>
      <c r="J836" s="129"/>
      <c r="K836" s="129"/>
      <c r="L836" s="129"/>
      <c r="M836" s="129"/>
      <c r="N836" s="130"/>
    </row>
    <row r="837">
      <c r="A837" s="5"/>
      <c r="B837" s="129"/>
      <c r="C837" s="129"/>
      <c r="D837" s="129"/>
      <c r="E837" s="129"/>
      <c r="F837" s="129"/>
      <c r="G837" s="129"/>
      <c r="H837" s="129"/>
      <c r="I837" s="129"/>
      <c r="J837" s="129"/>
      <c r="K837" s="129"/>
      <c r="L837" s="129"/>
      <c r="M837" s="129"/>
      <c r="N837" s="130"/>
    </row>
    <row r="838">
      <c r="A838" s="5"/>
      <c r="B838" s="129"/>
      <c r="C838" s="129"/>
      <c r="D838" s="129"/>
      <c r="E838" s="129"/>
      <c r="F838" s="129"/>
      <c r="G838" s="129"/>
      <c r="H838" s="129"/>
      <c r="I838" s="129"/>
      <c r="J838" s="129"/>
      <c r="K838" s="129"/>
      <c r="L838" s="129"/>
      <c r="M838" s="129"/>
      <c r="N838" s="130"/>
    </row>
    <row r="839">
      <c r="A839" s="5"/>
      <c r="B839" s="129"/>
      <c r="C839" s="129"/>
      <c r="D839" s="129"/>
      <c r="E839" s="129"/>
      <c r="F839" s="129"/>
      <c r="G839" s="129"/>
      <c r="H839" s="129"/>
      <c r="I839" s="129"/>
      <c r="J839" s="129"/>
      <c r="K839" s="129"/>
      <c r="L839" s="129"/>
      <c r="M839" s="129"/>
      <c r="N839" s="130"/>
    </row>
    <row r="840">
      <c r="A840" s="5"/>
      <c r="B840" s="129"/>
      <c r="C840" s="129"/>
      <c r="D840" s="129"/>
      <c r="E840" s="129"/>
      <c r="F840" s="129"/>
      <c r="G840" s="129"/>
      <c r="H840" s="129"/>
      <c r="I840" s="129"/>
      <c r="J840" s="129"/>
      <c r="K840" s="129"/>
      <c r="L840" s="129"/>
      <c r="M840" s="129"/>
      <c r="N840" s="130"/>
    </row>
    <row r="841">
      <c r="A841" s="5"/>
      <c r="B841" s="129"/>
      <c r="C841" s="129"/>
      <c r="D841" s="129"/>
      <c r="E841" s="129"/>
      <c r="F841" s="129"/>
      <c r="G841" s="129"/>
      <c r="H841" s="129"/>
      <c r="I841" s="129"/>
      <c r="J841" s="129"/>
      <c r="K841" s="129"/>
      <c r="L841" s="129"/>
      <c r="M841" s="129"/>
      <c r="N841" s="130"/>
    </row>
    <row r="842">
      <c r="A842" s="5"/>
      <c r="B842" s="129"/>
      <c r="C842" s="129"/>
      <c r="D842" s="129"/>
      <c r="E842" s="129"/>
      <c r="F842" s="129"/>
      <c r="G842" s="129"/>
      <c r="H842" s="129"/>
      <c r="I842" s="129"/>
      <c r="J842" s="129"/>
      <c r="K842" s="129"/>
      <c r="L842" s="129"/>
      <c r="M842" s="129"/>
      <c r="N842" s="130"/>
    </row>
    <row r="843">
      <c r="A843" s="5"/>
      <c r="B843" s="129"/>
      <c r="C843" s="129"/>
      <c r="D843" s="129"/>
      <c r="E843" s="129"/>
      <c r="F843" s="129"/>
      <c r="G843" s="129"/>
      <c r="H843" s="129"/>
      <c r="I843" s="129"/>
      <c r="J843" s="129"/>
      <c r="K843" s="129"/>
      <c r="L843" s="129"/>
      <c r="M843" s="129"/>
      <c r="N843" s="130"/>
    </row>
    <row r="844">
      <c r="A844" s="5"/>
      <c r="B844" s="129"/>
      <c r="C844" s="129"/>
      <c r="D844" s="129"/>
      <c r="E844" s="129"/>
      <c r="F844" s="129"/>
      <c r="G844" s="129"/>
      <c r="H844" s="129"/>
      <c r="I844" s="129"/>
      <c r="J844" s="129"/>
      <c r="K844" s="129"/>
      <c r="L844" s="129"/>
      <c r="M844" s="129"/>
      <c r="N844" s="130"/>
    </row>
    <row r="845">
      <c r="A845" s="5"/>
      <c r="B845" s="129"/>
      <c r="C845" s="129"/>
      <c r="D845" s="129"/>
      <c r="E845" s="129"/>
      <c r="F845" s="129"/>
      <c r="G845" s="129"/>
      <c r="H845" s="129"/>
      <c r="I845" s="129"/>
      <c r="J845" s="129"/>
      <c r="K845" s="129"/>
      <c r="L845" s="129"/>
      <c r="M845" s="129"/>
      <c r="N845" s="130"/>
    </row>
    <row r="846">
      <c r="A846" s="5"/>
      <c r="B846" s="129"/>
      <c r="C846" s="129"/>
      <c r="D846" s="129"/>
      <c r="E846" s="129"/>
      <c r="F846" s="129"/>
      <c r="G846" s="129"/>
      <c r="H846" s="129"/>
      <c r="I846" s="129"/>
      <c r="J846" s="129"/>
      <c r="K846" s="129"/>
      <c r="L846" s="129"/>
      <c r="M846" s="129"/>
      <c r="N846" s="130"/>
    </row>
    <row r="847">
      <c r="A847" s="5"/>
      <c r="B847" s="129"/>
      <c r="C847" s="129"/>
      <c r="D847" s="129"/>
      <c r="E847" s="129"/>
      <c r="F847" s="129"/>
      <c r="G847" s="129"/>
      <c r="H847" s="129"/>
      <c r="I847" s="129"/>
      <c r="J847" s="129"/>
      <c r="K847" s="129"/>
      <c r="L847" s="129"/>
      <c r="M847" s="129"/>
      <c r="N847" s="130"/>
    </row>
    <row r="848">
      <c r="A848" s="5"/>
      <c r="B848" s="129"/>
      <c r="C848" s="129"/>
      <c r="D848" s="129"/>
      <c r="E848" s="129"/>
      <c r="F848" s="129"/>
      <c r="G848" s="129"/>
      <c r="H848" s="129"/>
      <c r="I848" s="129"/>
      <c r="J848" s="129"/>
      <c r="K848" s="129"/>
      <c r="L848" s="129"/>
      <c r="M848" s="129"/>
      <c r="N848" s="130"/>
    </row>
    <row r="849">
      <c r="A849" s="5"/>
      <c r="B849" s="129"/>
      <c r="C849" s="129"/>
      <c r="D849" s="129"/>
      <c r="E849" s="129"/>
      <c r="F849" s="129"/>
      <c r="G849" s="129"/>
      <c r="H849" s="129"/>
      <c r="I849" s="129"/>
      <c r="J849" s="129"/>
      <c r="K849" s="129"/>
      <c r="L849" s="129"/>
      <c r="M849" s="129"/>
      <c r="N849" s="130"/>
    </row>
    <row r="850">
      <c r="A850" s="5"/>
      <c r="B850" s="129"/>
      <c r="C850" s="129"/>
      <c r="D850" s="129"/>
      <c r="E850" s="129"/>
      <c r="F850" s="129"/>
      <c r="G850" s="129"/>
      <c r="H850" s="129"/>
      <c r="I850" s="129"/>
      <c r="J850" s="129"/>
      <c r="K850" s="129"/>
      <c r="L850" s="129"/>
      <c r="M850" s="129"/>
      <c r="N850" s="130"/>
    </row>
    <row r="851">
      <c r="A851" s="5"/>
      <c r="B851" s="129"/>
      <c r="C851" s="129"/>
      <c r="D851" s="129"/>
      <c r="E851" s="129"/>
      <c r="F851" s="129"/>
      <c r="G851" s="129"/>
      <c r="H851" s="129"/>
      <c r="I851" s="129"/>
      <c r="J851" s="129"/>
      <c r="K851" s="129"/>
      <c r="L851" s="129"/>
      <c r="M851" s="129"/>
      <c r="N851" s="130"/>
    </row>
    <row r="852">
      <c r="A852" s="5"/>
      <c r="B852" s="129"/>
      <c r="C852" s="129"/>
      <c r="D852" s="129"/>
      <c r="E852" s="129"/>
      <c r="F852" s="129"/>
      <c r="G852" s="129"/>
      <c r="H852" s="129"/>
      <c r="I852" s="129"/>
      <c r="J852" s="129"/>
      <c r="K852" s="129"/>
      <c r="L852" s="129"/>
      <c r="M852" s="129"/>
      <c r="N852" s="130"/>
    </row>
    <row r="853">
      <c r="A853" s="5"/>
      <c r="B853" s="129"/>
      <c r="C853" s="129"/>
      <c r="D853" s="129"/>
      <c r="E853" s="129"/>
      <c r="F853" s="129"/>
      <c r="G853" s="129"/>
      <c r="H853" s="129"/>
      <c r="I853" s="129"/>
      <c r="J853" s="129"/>
      <c r="K853" s="129"/>
      <c r="L853" s="129"/>
      <c r="M853" s="129"/>
      <c r="N853" s="130"/>
    </row>
    <row r="854">
      <c r="A854" s="5"/>
      <c r="B854" s="129"/>
      <c r="C854" s="129"/>
      <c r="D854" s="129"/>
      <c r="E854" s="129"/>
      <c r="F854" s="129"/>
      <c r="G854" s="129"/>
      <c r="H854" s="129"/>
      <c r="I854" s="129"/>
      <c r="J854" s="129"/>
      <c r="K854" s="129"/>
      <c r="L854" s="129"/>
      <c r="M854" s="129"/>
      <c r="N854" s="130"/>
    </row>
    <row r="855">
      <c r="A855" s="5"/>
      <c r="B855" s="129"/>
      <c r="C855" s="129"/>
      <c r="D855" s="129"/>
      <c r="E855" s="129"/>
      <c r="F855" s="129"/>
      <c r="G855" s="129"/>
      <c r="H855" s="129"/>
      <c r="I855" s="129"/>
      <c r="J855" s="129"/>
      <c r="K855" s="129"/>
      <c r="L855" s="129"/>
      <c r="M855" s="129"/>
      <c r="N855" s="130"/>
    </row>
    <row r="856">
      <c r="A856" s="5"/>
      <c r="B856" s="129"/>
      <c r="C856" s="129"/>
      <c r="D856" s="129"/>
      <c r="E856" s="129"/>
      <c r="F856" s="129"/>
      <c r="G856" s="129"/>
      <c r="H856" s="129"/>
      <c r="I856" s="129"/>
      <c r="J856" s="129"/>
      <c r="K856" s="129"/>
      <c r="L856" s="129"/>
      <c r="M856" s="129"/>
      <c r="N856" s="130"/>
    </row>
    <row r="857">
      <c r="A857" s="5"/>
      <c r="B857" s="129"/>
      <c r="C857" s="129"/>
      <c r="D857" s="129"/>
      <c r="E857" s="129"/>
      <c r="F857" s="129"/>
      <c r="G857" s="129"/>
      <c r="H857" s="129"/>
      <c r="I857" s="129"/>
      <c r="J857" s="129"/>
      <c r="K857" s="129"/>
      <c r="L857" s="129"/>
      <c r="M857" s="129"/>
      <c r="N857" s="130"/>
    </row>
    <row r="858">
      <c r="A858" s="5"/>
      <c r="B858" s="129"/>
      <c r="C858" s="129"/>
      <c r="D858" s="129"/>
      <c r="E858" s="129"/>
      <c r="F858" s="129"/>
      <c r="G858" s="129"/>
      <c r="H858" s="129"/>
      <c r="I858" s="129"/>
      <c r="J858" s="129"/>
      <c r="K858" s="129"/>
      <c r="L858" s="129"/>
      <c r="M858" s="129"/>
      <c r="N858" s="130"/>
    </row>
    <row r="859">
      <c r="A859" s="5"/>
      <c r="B859" s="129"/>
      <c r="C859" s="129"/>
      <c r="D859" s="129"/>
      <c r="E859" s="129"/>
      <c r="F859" s="129"/>
      <c r="G859" s="129"/>
      <c r="H859" s="129"/>
      <c r="I859" s="129"/>
      <c r="J859" s="129"/>
      <c r="K859" s="129"/>
      <c r="L859" s="129"/>
      <c r="M859" s="129"/>
      <c r="N859" s="130"/>
    </row>
    <row r="860">
      <c r="A860" s="5"/>
      <c r="B860" s="129"/>
      <c r="C860" s="129"/>
      <c r="D860" s="129"/>
      <c r="E860" s="129"/>
      <c r="F860" s="129"/>
      <c r="G860" s="129"/>
      <c r="H860" s="129"/>
      <c r="I860" s="129"/>
      <c r="J860" s="129"/>
      <c r="K860" s="129"/>
      <c r="L860" s="129"/>
      <c r="M860" s="129"/>
      <c r="N860" s="130"/>
    </row>
    <row r="861">
      <c r="A861" s="5"/>
      <c r="B861" s="129"/>
      <c r="C861" s="129"/>
      <c r="D861" s="129"/>
      <c r="E861" s="129"/>
      <c r="F861" s="129"/>
      <c r="G861" s="129"/>
      <c r="H861" s="129"/>
      <c r="I861" s="129"/>
      <c r="J861" s="129"/>
      <c r="K861" s="129"/>
      <c r="L861" s="129"/>
      <c r="M861" s="129"/>
      <c r="N861" s="130"/>
    </row>
    <row r="862">
      <c r="A862" s="5"/>
      <c r="B862" s="129"/>
      <c r="C862" s="129"/>
      <c r="D862" s="129"/>
      <c r="E862" s="129"/>
      <c r="F862" s="129"/>
      <c r="G862" s="129"/>
      <c r="H862" s="129"/>
      <c r="I862" s="129"/>
      <c r="J862" s="129"/>
      <c r="K862" s="129"/>
      <c r="L862" s="129"/>
      <c r="M862" s="129"/>
      <c r="N862" s="130"/>
    </row>
    <row r="863">
      <c r="A863" s="5"/>
      <c r="B863" s="129"/>
      <c r="C863" s="129"/>
      <c r="D863" s="129"/>
      <c r="E863" s="129"/>
      <c r="F863" s="129"/>
      <c r="G863" s="129"/>
      <c r="H863" s="129"/>
      <c r="I863" s="129"/>
      <c r="J863" s="129"/>
      <c r="K863" s="129"/>
      <c r="L863" s="129"/>
      <c r="M863" s="129"/>
      <c r="N863" s="130"/>
    </row>
    <row r="864">
      <c r="A864" s="5"/>
      <c r="B864" s="129"/>
      <c r="C864" s="129"/>
      <c r="D864" s="129"/>
      <c r="E864" s="129"/>
      <c r="F864" s="129"/>
      <c r="G864" s="129"/>
      <c r="H864" s="129"/>
      <c r="I864" s="129"/>
      <c r="J864" s="129"/>
      <c r="K864" s="129"/>
      <c r="L864" s="129"/>
      <c r="M864" s="129"/>
      <c r="N864" s="130"/>
    </row>
    <row r="865">
      <c r="A865" s="5"/>
      <c r="B865" s="129"/>
      <c r="C865" s="129"/>
      <c r="D865" s="129"/>
      <c r="E865" s="129"/>
      <c r="F865" s="129"/>
      <c r="G865" s="129"/>
      <c r="H865" s="129"/>
      <c r="I865" s="129"/>
      <c r="J865" s="129"/>
      <c r="K865" s="129"/>
      <c r="L865" s="129"/>
      <c r="M865" s="129"/>
      <c r="N865" s="130"/>
    </row>
    <row r="866">
      <c r="A866" s="5"/>
      <c r="B866" s="129"/>
      <c r="C866" s="129"/>
      <c r="D866" s="129"/>
      <c r="E866" s="129"/>
      <c r="F866" s="129"/>
      <c r="G866" s="129"/>
      <c r="H866" s="129"/>
      <c r="I866" s="129"/>
      <c r="J866" s="129"/>
      <c r="K866" s="129"/>
      <c r="L866" s="129"/>
      <c r="M866" s="129"/>
      <c r="N866" s="130"/>
    </row>
    <row r="867">
      <c r="A867" s="5"/>
      <c r="B867" s="129"/>
      <c r="C867" s="129"/>
      <c r="D867" s="129"/>
      <c r="E867" s="129"/>
      <c r="F867" s="129"/>
      <c r="G867" s="129"/>
      <c r="H867" s="129"/>
      <c r="I867" s="129"/>
      <c r="J867" s="129"/>
      <c r="K867" s="129"/>
      <c r="L867" s="129"/>
      <c r="M867" s="129"/>
      <c r="N867" s="130"/>
    </row>
    <row r="868">
      <c r="A868" s="5"/>
      <c r="B868" s="129"/>
      <c r="C868" s="129"/>
      <c r="D868" s="129"/>
      <c r="E868" s="129"/>
      <c r="F868" s="129"/>
      <c r="G868" s="129"/>
      <c r="H868" s="129"/>
      <c r="I868" s="129"/>
      <c r="J868" s="129"/>
      <c r="K868" s="129"/>
      <c r="L868" s="129"/>
      <c r="M868" s="129"/>
      <c r="N868" s="130"/>
    </row>
    <row r="869">
      <c r="A869" s="5"/>
      <c r="B869" s="129"/>
      <c r="C869" s="129"/>
      <c r="D869" s="129"/>
      <c r="E869" s="129"/>
      <c r="F869" s="129"/>
      <c r="G869" s="129"/>
      <c r="H869" s="129"/>
      <c r="I869" s="129"/>
      <c r="J869" s="129"/>
      <c r="K869" s="129"/>
      <c r="L869" s="129"/>
      <c r="M869" s="129"/>
      <c r="N869" s="130"/>
    </row>
    <row r="870">
      <c r="A870" s="5"/>
      <c r="B870" s="129"/>
      <c r="C870" s="129"/>
      <c r="D870" s="129"/>
      <c r="E870" s="129"/>
      <c r="F870" s="129"/>
      <c r="G870" s="129"/>
      <c r="H870" s="129"/>
      <c r="I870" s="129"/>
      <c r="J870" s="129"/>
      <c r="K870" s="129"/>
      <c r="L870" s="129"/>
      <c r="M870" s="129"/>
      <c r="N870" s="130"/>
    </row>
    <row r="871">
      <c r="A871" s="5"/>
      <c r="B871" s="129"/>
      <c r="C871" s="129"/>
      <c r="D871" s="129"/>
      <c r="E871" s="129"/>
      <c r="F871" s="129"/>
      <c r="G871" s="129"/>
      <c r="H871" s="129"/>
      <c r="I871" s="129"/>
      <c r="J871" s="129"/>
      <c r="K871" s="129"/>
      <c r="L871" s="129"/>
      <c r="M871" s="129"/>
      <c r="N871" s="130"/>
    </row>
    <row r="872">
      <c r="A872" s="5"/>
      <c r="B872" s="129"/>
      <c r="C872" s="129"/>
      <c r="D872" s="129"/>
      <c r="E872" s="129"/>
      <c r="F872" s="129"/>
      <c r="G872" s="129"/>
      <c r="H872" s="129"/>
      <c r="I872" s="129"/>
      <c r="J872" s="129"/>
      <c r="K872" s="129"/>
      <c r="L872" s="129"/>
      <c r="M872" s="129"/>
      <c r="N872" s="130"/>
    </row>
    <row r="873">
      <c r="A873" s="5"/>
      <c r="B873" s="129"/>
      <c r="C873" s="129"/>
      <c r="D873" s="129"/>
      <c r="E873" s="129"/>
      <c r="F873" s="129"/>
      <c r="G873" s="129"/>
      <c r="H873" s="129"/>
      <c r="I873" s="129"/>
      <c r="J873" s="129"/>
      <c r="K873" s="129"/>
      <c r="L873" s="129"/>
      <c r="M873" s="129"/>
      <c r="N873" s="130"/>
    </row>
    <row r="874">
      <c r="A874" s="5"/>
      <c r="B874" s="129"/>
      <c r="C874" s="129"/>
      <c r="D874" s="129"/>
      <c r="E874" s="129"/>
      <c r="F874" s="129"/>
      <c r="G874" s="129"/>
      <c r="H874" s="129"/>
      <c r="I874" s="129"/>
      <c r="J874" s="129"/>
      <c r="K874" s="129"/>
      <c r="L874" s="129"/>
      <c r="M874" s="129"/>
      <c r="N874" s="130"/>
    </row>
    <row r="875">
      <c r="A875" s="5"/>
      <c r="B875" s="129"/>
      <c r="C875" s="129"/>
      <c r="D875" s="129"/>
      <c r="E875" s="129"/>
      <c r="F875" s="129"/>
      <c r="G875" s="129"/>
      <c r="H875" s="129"/>
      <c r="I875" s="129"/>
      <c r="J875" s="129"/>
      <c r="K875" s="129"/>
      <c r="L875" s="129"/>
      <c r="M875" s="129"/>
      <c r="N875" s="130"/>
    </row>
    <row r="876">
      <c r="A876" s="5"/>
      <c r="B876" s="129"/>
      <c r="C876" s="129"/>
      <c r="D876" s="129"/>
      <c r="E876" s="129"/>
      <c r="F876" s="129"/>
      <c r="G876" s="129"/>
      <c r="H876" s="129"/>
      <c r="I876" s="129"/>
      <c r="J876" s="129"/>
      <c r="K876" s="129"/>
      <c r="L876" s="129"/>
      <c r="M876" s="129"/>
      <c r="N876" s="130"/>
    </row>
    <row r="877">
      <c r="A877" s="5"/>
      <c r="B877" s="129"/>
      <c r="C877" s="129"/>
      <c r="D877" s="129"/>
      <c r="E877" s="129"/>
      <c r="F877" s="129"/>
      <c r="G877" s="129"/>
      <c r="H877" s="129"/>
      <c r="I877" s="129"/>
      <c r="J877" s="129"/>
      <c r="K877" s="129"/>
      <c r="L877" s="129"/>
      <c r="M877" s="129"/>
      <c r="N877" s="130"/>
    </row>
    <row r="878">
      <c r="A878" s="5"/>
      <c r="B878" s="129"/>
      <c r="C878" s="129"/>
      <c r="D878" s="129"/>
      <c r="E878" s="129"/>
      <c r="F878" s="129"/>
      <c r="G878" s="129"/>
      <c r="H878" s="129"/>
      <c r="I878" s="129"/>
      <c r="J878" s="129"/>
      <c r="K878" s="129"/>
      <c r="L878" s="129"/>
      <c r="M878" s="129"/>
      <c r="N878" s="130"/>
    </row>
    <row r="879">
      <c r="A879" s="5"/>
      <c r="B879" s="129"/>
      <c r="C879" s="129"/>
      <c r="D879" s="129"/>
      <c r="E879" s="129"/>
      <c r="F879" s="129"/>
      <c r="G879" s="129"/>
      <c r="H879" s="129"/>
      <c r="I879" s="129"/>
      <c r="J879" s="129"/>
      <c r="K879" s="129"/>
      <c r="L879" s="129"/>
      <c r="M879" s="129"/>
      <c r="N879" s="130"/>
    </row>
    <row r="880">
      <c r="A880" s="5"/>
      <c r="B880" s="129"/>
      <c r="C880" s="129"/>
      <c r="D880" s="129"/>
      <c r="E880" s="129"/>
      <c r="F880" s="129"/>
      <c r="G880" s="129"/>
      <c r="H880" s="129"/>
      <c r="I880" s="129"/>
      <c r="J880" s="129"/>
      <c r="K880" s="129"/>
      <c r="L880" s="129"/>
      <c r="M880" s="129"/>
      <c r="N880" s="130"/>
    </row>
    <row r="881">
      <c r="A881" s="5"/>
      <c r="B881" s="129"/>
      <c r="C881" s="129"/>
      <c r="D881" s="129"/>
      <c r="E881" s="129"/>
      <c r="F881" s="129"/>
      <c r="G881" s="129"/>
      <c r="H881" s="129"/>
      <c r="I881" s="129"/>
      <c r="J881" s="129"/>
      <c r="K881" s="129"/>
      <c r="L881" s="129"/>
      <c r="M881" s="129"/>
      <c r="N881" s="130"/>
    </row>
    <row r="882">
      <c r="A882" s="5"/>
      <c r="B882" s="129"/>
      <c r="C882" s="129"/>
      <c r="D882" s="129"/>
      <c r="E882" s="129"/>
      <c r="F882" s="129"/>
      <c r="G882" s="129"/>
      <c r="H882" s="129"/>
      <c r="I882" s="129"/>
      <c r="J882" s="129"/>
      <c r="K882" s="129"/>
      <c r="L882" s="129"/>
      <c r="M882" s="129"/>
      <c r="N882" s="130"/>
    </row>
    <row r="883">
      <c r="A883" s="5"/>
      <c r="B883" s="129"/>
      <c r="C883" s="129"/>
      <c r="D883" s="129"/>
      <c r="E883" s="129"/>
      <c r="F883" s="129"/>
      <c r="G883" s="129"/>
      <c r="H883" s="129"/>
      <c r="I883" s="129"/>
      <c r="J883" s="129"/>
      <c r="K883" s="129"/>
      <c r="L883" s="129"/>
      <c r="M883" s="129"/>
      <c r="N883" s="130"/>
    </row>
    <row r="884">
      <c r="A884" s="5"/>
      <c r="B884" s="129"/>
      <c r="C884" s="129"/>
      <c r="D884" s="129"/>
      <c r="E884" s="129"/>
      <c r="F884" s="129"/>
      <c r="G884" s="129"/>
      <c r="H884" s="129"/>
      <c r="I884" s="129"/>
      <c r="J884" s="129"/>
      <c r="K884" s="129"/>
      <c r="L884" s="129"/>
      <c r="M884" s="129"/>
      <c r="N884" s="130"/>
    </row>
    <row r="885">
      <c r="A885" s="5"/>
      <c r="B885" s="129"/>
      <c r="C885" s="129"/>
      <c r="D885" s="129"/>
      <c r="E885" s="129"/>
      <c r="F885" s="129"/>
      <c r="G885" s="129"/>
      <c r="H885" s="129"/>
      <c r="I885" s="129"/>
      <c r="J885" s="129"/>
      <c r="K885" s="129"/>
      <c r="L885" s="129"/>
      <c r="M885" s="129"/>
      <c r="N885" s="130"/>
    </row>
    <row r="886">
      <c r="A886" s="5"/>
      <c r="B886" s="129"/>
      <c r="C886" s="129"/>
      <c r="D886" s="129"/>
      <c r="E886" s="129"/>
      <c r="F886" s="129"/>
      <c r="G886" s="129"/>
      <c r="H886" s="129"/>
      <c r="I886" s="129"/>
      <c r="J886" s="129"/>
      <c r="K886" s="129"/>
      <c r="L886" s="129"/>
      <c r="M886" s="129"/>
      <c r="N886" s="130"/>
    </row>
    <row r="887">
      <c r="A887" s="5"/>
      <c r="B887" s="129"/>
      <c r="C887" s="129"/>
      <c r="D887" s="129"/>
      <c r="E887" s="129"/>
      <c r="F887" s="129"/>
      <c r="G887" s="129"/>
      <c r="H887" s="129"/>
      <c r="I887" s="129"/>
      <c r="J887" s="129"/>
      <c r="K887" s="129"/>
      <c r="L887" s="129"/>
      <c r="M887" s="129"/>
      <c r="N887" s="130"/>
    </row>
    <row r="888">
      <c r="A888" s="5"/>
      <c r="B888" s="129"/>
      <c r="C888" s="129"/>
      <c r="D888" s="129"/>
      <c r="E888" s="129"/>
      <c r="F888" s="129"/>
      <c r="G888" s="129"/>
      <c r="H888" s="129"/>
      <c r="I888" s="129"/>
      <c r="J888" s="129"/>
      <c r="K888" s="129"/>
      <c r="L888" s="129"/>
      <c r="M888" s="129"/>
      <c r="N888" s="130"/>
    </row>
    <row r="889">
      <c r="A889" s="5"/>
      <c r="B889" s="129"/>
      <c r="C889" s="129"/>
      <c r="D889" s="129"/>
      <c r="E889" s="129"/>
      <c r="F889" s="129"/>
      <c r="G889" s="129"/>
      <c r="H889" s="129"/>
      <c r="I889" s="129"/>
      <c r="J889" s="129"/>
      <c r="K889" s="129"/>
      <c r="L889" s="129"/>
      <c r="M889" s="129"/>
      <c r="N889" s="130"/>
    </row>
    <row r="890">
      <c r="A890" s="5"/>
      <c r="B890" s="129"/>
      <c r="C890" s="129"/>
      <c r="D890" s="129"/>
      <c r="E890" s="129"/>
      <c r="F890" s="129"/>
      <c r="G890" s="129"/>
      <c r="H890" s="129"/>
      <c r="I890" s="129"/>
      <c r="J890" s="129"/>
      <c r="K890" s="129"/>
      <c r="L890" s="129"/>
      <c r="M890" s="129"/>
      <c r="N890" s="130"/>
    </row>
    <row r="891">
      <c r="A891" s="5"/>
      <c r="B891" s="129"/>
      <c r="C891" s="129"/>
      <c r="D891" s="129"/>
      <c r="E891" s="129"/>
      <c r="F891" s="129"/>
      <c r="G891" s="129"/>
      <c r="H891" s="129"/>
      <c r="I891" s="129"/>
      <c r="J891" s="129"/>
      <c r="K891" s="129"/>
      <c r="L891" s="129"/>
      <c r="M891" s="129"/>
      <c r="N891" s="130"/>
    </row>
    <row r="892">
      <c r="A892" s="5"/>
      <c r="B892" s="129"/>
      <c r="C892" s="129"/>
      <c r="D892" s="129"/>
      <c r="E892" s="129"/>
      <c r="F892" s="129"/>
      <c r="G892" s="129"/>
      <c r="H892" s="129"/>
      <c r="I892" s="129"/>
      <c r="J892" s="129"/>
      <c r="K892" s="129"/>
      <c r="L892" s="129"/>
      <c r="M892" s="129"/>
      <c r="N892" s="130"/>
    </row>
    <row r="893">
      <c r="A893" s="5"/>
      <c r="B893" s="129"/>
      <c r="C893" s="129"/>
      <c r="D893" s="129"/>
      <c r="E893" s="129"/>
      <c r="F893" s="129"/>
      <c r="G893" s="129"/>
      <c r="H893" s="129"/>
      <c r="I893" s="129"/>
      <c r="J893" s="129"/>
      <c r="K893" s="129"/>
      <c r="L893" s="129"/>
      <c r="M893" s="129"/>
      <c r="N893" s="130"/>
    </row>
    <row r="894">
      <c r="A894" s="5"/>
      <c r="B894" s="129"/>
      <c r="C894" s="129"/>
      <c r="D894" s="129"/>
      <c r="E894" s="129"/>
      <c r="F894" s="129"/>
      <c r="G894" s="129"/>
      <c r="H894" s="129"/>
      <c r="I894" s="129"/>
      <c r="J894" s="129"/>
      <c r="K894" s="129"/>
      <c r="L894" s="129"/>
      <c r="M894" s="129"/>
      <c r="N894" s="130"/>
    </row>
    <row r="895">
      <c r="A895" s="5"/>
      <c r="B895" s="129"/>
      <c r="C895" s="129"/>
      <c r="D895" s="129"/>
      <c r="E895" s="129"/>
      <c r="F895" s="129"/>
      <c r="G895" s="129"/>
      <c r="H895" s="129"/>
      <c r="I895" s="129"/>
      <c r="J895" s="129"/>
      <c r="K895" s="129"/>
      <c r="L895" s="129"/>
      <c r="M895" s="129"/>
      <c r="N895" s="130"/>
    </row>
    <row r="896">
      <c r="A896" s="5"/>
      <c r="B896" s="129"/>
      <c r="C896" s="129"/>
      <c r="D896" s="129"/>
      <c r="E896" s="129"/>
      <c r="F896" s="129"/>
      <c r="G896" s="129"/>
      <c r="H896" s="129"/>
      <c r="I896" s="129"/>
      <c r="J896" s="129"/>
      <c r="K896" s="129"/>
      <c r="L896" s="129"/>
      <c r="M896" s="129"/>
      <c r="N896" s="130"/>
    </row>
    <row r="897">
      <c r="A897" s="5"/>
      <c r="B897" s="129"/>
      <c r="C897" s="129"/>
      <c r="D897" s="129"/>
      <c r="E897" s="129"/>
      <c r="F897" s="129"/>
      <c r="G897" s="129"/>
      <c r="H897" s="129"/>
      <c r="I897" s="129"/>
      <c r="J897" s="129"/>
      <c r="K897" s="129"/>
      <c r="L897" s="129"/>
      <c r="M897" s="129"/>
      <c r="N897" s="130"/>
    </row>
    <row r="898">
      <c r="A898" s="5"/>
      <c r="B898" s="129"/>
      <c r="C898" s="129"/>
      <c r="D898" s="129"/>
      <c r="E898" s="129"/>
      <c r="F898" s="129"/>
      <c r="G898" s="129"/>
      <c r="H898" s="129"/>
      <c r="I898" s="129"/>
      <c r="J898" s="129"/>
      <c r="K898" s="129"/>
      <c r="L898" s="129"/>
      <c r="M898" s="129"/>
      <c r="N898" s="130"/>
    </row>
    <row r="899">
      <c r="A899" s="5"/>
      <c r="B899" s="129"/>
      <c r="C899" s="129"/>
      <c r="D899" s="129"/>
      <c r="E899" s="129"/>
      <c r="F899" s="129"/>
      <c r="G899" s="129"/>
      <c r="H899" s="129"/>
      <c r="I899" s="129"/>
      <c r="J899" s="129"/>
      <c r="K899" s="129"/>
      <c r="L899" s="129"/>
      <c r="M899" s="129"/>
      <c r="N899" s="130"/>
    </row>
    <row r="900">
      <c r="A900" s="5"/>
      <c r="B900" s="129"/>
      <c r="C900" s="129"/>
      <c r="D900" s="129"/>
      <c r="E900" s="129"/>
      <c r="F900" s="129"/>
      <c r="G900" s="129"/>
      <c r="H900" s="129"/>
      <c r="I900" s="129"/>
      <c r="J900" s="129"/>
      <c r="K900" s="129"/>
      <c r="L900" s="129"/>
      <c r="M900" s="129"/>
      <c r="N900" s="130"/>
    </row>
    <row r="901">
      <c r="A901" s="5"/>
      <c r="B901" s="129"/>
      <c r="C901" s="129"/>
      <c r="D901" s="129"/>
      <c r="E901" s="129"/>
      <c r="F901" s="129"/>
      <c r="G901" s="129"/>
      <c r="H901" s="129"/>
      <c r="I901" s="129"/>
      <c r="J901" s="129"/>
      <c r="K901" s="129"/>
      <c r="L901" s="129"/>
      <c r="M901" s="129"/>
      <c r="N901" s="130"/>
    </row>
    <row r="902">
      <c r="A902" s="5"/>
      <c r="B902" s="129"/>
      <c r="C902" s="129"/>
      <c r="D902" s="129"/>
      <c r="E902" s="129"/>
      <c r="F902" s="129"/>
      <c r="G902" s="129"/>
      <c r="H902" s="129"/>
      <c r="I902" s="129"/>
      <c r="J902" s="129"/>
      <c r="K902" s="129"/>
      <c r="L902" s="129"/>
      <c r="M902" s="129"/>
      <c r="N902" s="130"/>
    </row>
    <row r="903">
      <c r="A903" s="5"/>
      <c r="B903" s="129"/>
      <c r="C903" s="129"/>
      <c r="D903" s="129"/>
      <c r="E903" s="129"/>
      <c r="F903" s="129"/>
      <c r="G903" s="129"/>
      <c r="H903" s="129"/>
      <c r="I903" s="129"/>
      <c r="J903" s="129"/>
      <c r="K903" s="129"/>
      <c r="L903" s="129"/>
      <c r="M903" s="129"/>
      <c r="N903" s="130"/>
    </row>
    <row r="904">
      <c r="A904" s="5"/>
      <c r="B904" s="129"/>
      <c r="C904" s="129"/>
      <c r="D904" s="129"/>
      <c r="E904" s="129"/>
      <c r="F904" s="129"/>
      <c r="G904" s="129"/>
      <c r="H904" s="129"/>
      <c r="I904" s="129"/>
      <c r="J904" s="129"/>
      <c r="K904" s="129"/>
      <c r="L904" s="129"/>
      <c r="M904" s="129"/>
      <c r="N904" s="130"/>
    </row>
    <row r="905">
      <c r="A905" s="5"/>
      <c r="B905" s="129"/>
      <c r="C905" s="129"/>
      <c r="D905" s="129"/>
      <c r="E905" s="129"/>
      <c r="F905" s="129"/>
      <c r="G905" s="129"/>
      <c r="H905" s="129"/>
      <c r="I905" s="129"/>
      <c r="J905" s="129"/>
      <c r="K905" s="129"/>
      <c r="L905" s="129"/>
      <c r="M905" s="129"/>
      <c r="N905" s="130"/>
    </row>
    <row r="906">
      <c r="A906" s="5"/>
      <c r="B906" s="129"/>
      <c r="C906" s="129"/>
      <c r="D906" s="129"/>
      <c r="E906" s="129"/>
      <c r="F906" s="129"/>
      <c r="G906" s="129"/>
      <c r="H906" s="129"/>
      <c r="I906" s="129"/>
      <c r="J906" s="129"/>
      <c r="K906" s="129"/>
      <c r="L906" s="129"/>
      <c r="M906" s="129"/>
      <c r="N906" s="130"/>
    </row>
    <row r="907">
      <c r="A907" s="5"/>
      <c r="B907" s="129"/>
      <c r="C907" s="129"/>
      <c r="D907" s="129"/>
      <c r="E907" s="129"/>
      <c r="F907" s="129"/>
      <c r="G907" s="129"/>
      <c r="H907" s="129"/>
      <c r="I907" s="129"/>
      <c r="J907" s="129"/>
      <c r="K907" s="129"/>
      <c r="L907" s="129"/>
      <c r="M907" s="129"/>
      <c r="N907" s="130"/>
    </row>
    <row r="908">
      <c r="A908" s="5"/>
      <c r="B908" s="129"/>
      <c r="C908" s="129"/>
      <c r="D908" s="129"/>
      <c r="E908" s="129"/>
      <c r="F908" s="129"/>
      <c r="G908" s="129"/>
      <c r="H908" s="129"/>
      <c r="I908" s="129"/>
      <c r="J908" s="129"/>
      <c r="K908" s="129"/>
      <c r="L908" s="129"/>
      <c r="M908" s="129"/>
      <c r="N908" s="130"/>
    </row>
    <row r="909">
      <c r="A909" s="5"/>
      <c r="B909" s="129"/>
      <c r="C909" s="129"/>
      <c r="D909" s="129"/>
      <c r="E909" s="129"/>
      <c r="F909" s="129"/>
      <c r="G909" s="129"/>
      <c r="H909" s="129"/>
      <c r="I909" s="129"/>
      <c r="J909" s="129"/>
      <c r="K909" s="129"/>
      <c r="L909" s="129"/>
      <c r="M909" s="129"/>
      <c r="N909" s="130"/>
    </row>
    <row r="910">
      <c r="A910" s="5"/>
      <c r="B910" s="129"/>
      <c r="C910" s="129"/>
      <c r="D910" s="129"/>
      <c r="E910" s="129"/>
      <c r="F910" s="129"/>
      <c r="G910" s="129"/>
      <c r="H910" s="129"/>
      <c r="I910" s="129"/>
      <c r="J910" s="129"/>
      <c r="K910" s="129"/>
      <c r="L910" s="129"/>
      <c r="M910" s="129"/>
      <c r="N910" s="130"/>
    </row>
    <row r="911">
      <c r="A911" s="5"/>
      <c r="B911" s="129"/>
      <c r="C911" s="129"/>
      <c r="D911" s="129"/>
      <c r="E911" s="129"/>
      <c r="F911" s="129"/>
      <c r="G911" s="129"/>
      <c r="H911" s="129"/>
      <c r="I911" s="129"/>
      <c r="J911" s="129"/>
      <c r="K911" s="129"/>
      <c r="L911" s="129"/>
      <c r="M911" s="129"/>
      <c r="N911" s="130"/>
    </row>
    <row r="912">
      <c r="A912" s="5"/>
      <c r="B912" s="129"/>
      <c r="C912" s="129"/>
      <c r="D912" s="129"/>
      <c r="E912" s="129"/>
      <c r="F912" s="129"/>
      <c r="G912" s="129"/>
      <c r="H912" s="129"/>
      <c r="I912" s="129"/>
      <c r="J912" s="129"/>
      <c r="K912" s="129"/>
      <c r="L912" s="129"/>
      <c r="M912" s="129"/>
      <c r="N912" s="130"/>
    </row>
    <row r="913">
      <c r="A913" s="5"/>
      <c r="B913" s="129"/>
      <c r="C913" s="129"/>
      <c r="D913" s="129"/>
      <c r="E913" s="129"/>
      <c r="F913" s="129"/>
      <c r="G913" s="129"/>
      <c r="H913" s="129"/>
      <c r="I913" s="129"/>
      <c r="J913" s="129"/>
      <c r="K913" s="129"/>
      <c r="L913" s="129"/>
      <c r="M913" s="129"/>
      <c r="N913" s="130"/>
    </row>
    <row r="914">
      <c r="A914" s="5"/>
      <c r="B914" s="129"/>
      <c r="C914" s="129"/>
      <c r="D914" s="129"/>
      <c r="E914" s="129"/>
      <c r="F914" s="129"/>
      <c r="G914" s="129"/>
      <c r="H914" s="129"/>
      <c r="I914" s="129"/>
      <c r="J914" s="129"/>
      <c r="K914" s="129"/>
      <c r="L914" s="129"/>
      <c r="M914" s="129"/>
      <c r="N914" s="130"/>
    </row>
    <row r="915">
      <c r="A915" s="5"/>
      <c r="B915" s="129"/>
      <c r="C915" s="129"/>
      <c r="D915" s="129"/>
      <c r="E915" s="129"/>
      <c r="F915" s="129"/>
      <c r="G915" s="129"/>
      <c r="H915" s="129"/>
      <c r="I915" s="129"/>
      <c r="J915" s="129"/>
      <c r="K915" s="129"/>
      <c r="L915" s="129"/>
      <c r="M915" s="129"/>
      <c r="N915" s="130"/>
    </row>
    <row r="916">
      <c r="A916" s="5"/>
      <c r="B916" s="129"/>
      <c r="C916" s="129"/>
      <c r="D916" s="129"/>
      <c r="E916" s="129"/>
      <c r="F916" s="129"/>
      <c r="G916" s="129"/>
      <c r="H916" s="129"/>
      <c r="I916" s="129"/>
      <c r="J916" s="129"/>
      <c r="K916" s="129"/>
      <c r="L916" s="129"/>
      <c r="M916" s="129"/>
      <c r="N916" s="130"/>
    </row>
    <row r="917">
      <c r="A917" s="5"/>
      <c r="B917" s="129"/>
      <c r="C917" s="129"/>
      <c r="D917" s="129"/>
      <c r="E917" s="129"/>
      <c r="F917" s="129"/>
      <c r="G917" s="129"/>
      <c r="H917" s="129"/>
      <c r="I917" s="129"/>
      <c r="J917" s="129"/>
      <c r="K917" s="129"/>
      <c r="L917" s="129"/>
      <c r="M917" s="129"/>
      <c r="N917" s="130"/>
    </row>
    <row r="918">
      <c r="A918" s="5"/>
      <c r="B918" s="129"/>
      <c r="C918" s="129"/>
      <c r="D918" s="129"/>
      <c r="E918" s="129"/>
      <c r="F918" s="129"/>
      <c r="G918" s="129"/>
      <c r="H918" s="129"/>
      <c r="I918" s="129"/>
      <c r="J918" s="129"/>
      <c r="K918" s="129"/>
      <c r="L918" s="129"/>
      <c r="M918" s="129"/>
      <c r="N918" s="130"/>
    </row>
    <row r="919">
      <c r="A919" s="5"/>
      <c r="B919" s="129"/>
      <c r="C919" s="129"/>
      <c r="D919" s="129"/>
      <c r="E919" s="129"/>
      <c r="F919" s="129"/>
      <c r="G919" s="129"/>
      <c r="H919" s="129"/>
      <c r="I919" s="129"/>
      <c r="J919" s="129"/>
      <c r="K919" s="129"/>
      <c r="L919" s="129"/>
      <c r="M919" s="129"/>
      <c r="N919" s="130"/>
    </row>
    <row r="920">
      <c r="A920" s="5"/>
      <c r="B920" s="129"/>
      <c r="C920" s="129"/>
      <c r="D920" s="129"/>
      <c r="E920" s="129"/>
      <c r="F920" s="129"/>
      <c r="G920" s="129"/>
      <c r="H920" s="129"/>
      <c r="I920" s="129"/>
      <c r="J920" s="129"/>
      <c r="K920" s="129"/>
      <c r="L920" s="129"/>
      <c r="M920" s="129"/>
      <c r="N920" s="130"/>
    </row>
    <row r="921">
      <c r="A921" s="5"/>
      <c r="B921" s="129"/>
      <c r="C921" s="129"/>
      <c r="D921" s="129"/>
      <c r="E921" s="129"/>
      <c r="F921" s="129"/>
      <c r="G921" s="129"/>
      <c r="H921" s="129"/>
      <c r="I921" s="129"/>
      <c r="J921" s="129"/>
      <c r="K921" s="129"/>
      <c r="L921" s="129"/>
      <c r="M921" s="129"/>
      <c r="N921" s="130"/>
    </row>
    <row r="922">
      <c r="A922" s="5"/>
      <c r="B922" s="129"/>
      <c r="C922" s="129"/>
      <c r="D922" s="129"/>
      <c r="E922" s="129"/>
      <c r="F922" s="129"/>
      <c r="G922" s="129"/>
      <c r="H922" s="129"/>
      <c r="I922" s="129"/>
      <c r="J922" s="129"/>
      <c r="K922" s="129"/>
      <c r="L922" s="129"/>
      <c r="M922" s="129"/>
      <c r="N922" s="130"/>
    </row>
    <row r="923">
      <c r="A923" s="5"/>
      <c r="B923" s="129"/>
      <c r="C923" s="129"/>
      <c r="D923" s="129"/>
      <c r="E923" s="129"/>
      <c r="F923" s="129"/>
      <c r="G923" s="129"/>
      <c r="H923" s="129"/>
      <c r="I923" s="129"/>
      <c r="J923" s="129"/>
      <c r="K923" s="129"/>
      <c r="L923" s="129"/>
      <c r="M923" s="129"/>
      <c r="N923" s="130"/>
    </row>
    <row r="924">
      <c r="A924" s="5"/>
      <c r="B924" s="129"/>
      <c r="C924" s="129"/>
      <c r="D924" s="129"/>
      <c r="E924" s="129"/>
      <c r="F924" s="129"/>
      <c r="G924" s="129"/>
      <c r="H924" s="129"/>
      <c r="I924" s="129"/>
      <c r="J924" s="129"/>
      <c r="K924" s="129"/>
      <c r="L924" s="129"/>
      <c r="M924" s="129"/>
      <c r="N924" s="130"/>
    </row>
    <row r="925">
      <c r="A925" s="5"/>
      <c r="B925" s="129"/>
      <c r="C925" s="129"/>
      <c r="D925" s="129"/>
      <c r="E925" s="129"/>
      <c r="F925" s="129"/>
      <c r="G925" s="129"/>
      <c r="H925" s="129"/>
      <c r="I925" s="129"/>
      <c r="J925" s="129"/>
      <c r="K925" s="129"/>
      <c r="L925" s="129"/>
      <c r="M925" s="129"/>
      <c r="N925" s="130"/>
    </row>
    <row r="926">
      <c r="A926" s="5"/>
      <c r="B926" s="129"/>
      <c r="C926" s="129"/>
      <c r="D926" s="129"/>
      <c r="E926" s="129"/>
      <c r="F926" s="129"/>
      <c r="G926" s="129"/>
      <c r="H926" s="129"/>
      <c r="I926" s="129"/>
      <c r="J926" s="129"/>
      <c r="K926" s="129"/>
      <c r="L926" s="129"/>
      <c r="M926" s="129"/>
      <c r="N926" s="130"/>
    </row>
    <row r="927">
      <c r="A927" s="5"/>
      <c r="B927" s="129"/>
      <c r="C927" s="129"/>
      <c r="D927" s="129"/>
      <c r="E927" s="129"/>
      <c r="F927" s="129"/>
      <c r="G927" s="129"/>
      <c r="H927" s="129"/>
      <c r="I927" s="129"/>
      <c r="J927" s="129"/>
      <c r="K927" s="129"/>
      <c r="L927" s="129"/>
      <c r="M927" s="129"/>
      <c r="N927" s="130"/>
    </row>
    <row r="928">
      <c r="A928" s="5"/>
      <c r="B928" s="129"/>
      <c r="C928" s="129"/>
      <c r="D928" s="129"/>
      <c r="E928" s="129"/>
      <c r="F928" s="129"/>
      <c r="G928" s="129"/>
      <c r="H928" s="129"/>
      <c r="I928" s="129"/>
      <c r="J928" s="129"/>
      <c r="K928" s="129"/>
      <c r="L928" s="129"/>
      <c r="M928" s="129"/>
      <c r="N928" s="130"/>
    </row>
    <row r="929">
      <c r="A929" s="5"/>
      <c r="B929" s="129"/>
      <c r="C929" s="129"/>
      <c r="D929" s="129"/>
      <c r="E929" s="129"/>
      <c r="F929" s="129"/>
      <c r="G929" s="129"/>
      <c r="H929" s="129"/>
      <c r="I929" s="129"/>
      <c r="J929" s="129"/>
      <c r="K929" s="129"/>
      <c r="L929" s="129"/>
      <c r="M929" s="129"/>
      <c r="N929" s="130"/>
    </row>
    <row r="930">
      <c r="A930" s="5"/>
      <c r="B930" s="129"/>
      <c r="C930" s="129"/>
      <c r="D930" s="129"/>
      <c r="E930" s="129"/>
      <c r="F930" s="129"/>
      <c r="G930" s="129"/>
      <c r="H930" s="129"/>
      <c r="I930" s="129"/>
      <c r="J930" s="129"/>
      <c r="K930" s="129"/>
      <c r="L930" s="129"/>
      <c r="M930" s="129"/>
      <c r="N930" s="130"/>
    </row>
    <row r="931">
      <c r="A931" s="5"/>
      <c r="B931" s="129"/>
      <c r="C931" s="129"/>
      <c r="D931" s="129"/>
      <c r="E931" s="129"/>
      <c r="F931" s="129"/>
      <c r="G931" s="129"/>
      <c r="H931" s="129"/>
      <c r="I931" s="129"/>
      <c r="J931" s="129"/>
      <c r="K931" s="129"/>
      <c r="L931" s="129"/>
      <c r="M931" s="129"/>
      <c r="N931" s="130"/>
    </row>
    <row r="932">
      <c r="A932" s="5"/>
      <c r="B932" s="129"/>
      <c r="C932" s="129"/>
      <c r="D932" s="129"/>
      <c r="E932" s="129"/>
      <c r="F932" s="129"/>
      <c r="G932" s="129"/>
      <c r="H932" s="129"/>
      <c r="I932" s="129"/>
      <c r="J932" s="129"/>
      <c r="K932" s="129"/>
      <c r="L932" s="129"/>
      <c r="M932" s="129"/>
      <c r="N932" s="130"/>
    </row>
    <row r="933">
      <c r="A933" s="5"/>
      <c r="B933" s="129"/>
      <c r="C933" s="129"/>
      <c r="D933" s="129"/>
      <c r="E933" s="129"/>
      <c r="F933" s="129"/>
      <c r="G933" s="129"/>
      <c r="H933" s="129"/>
      <c r="I933" s="129"/>
      <c r="J933" s="129"/>
      <c r="K933" s="129"/>
      <c r="L933" s="129"/>
      <c r="M933" s="129"/>
      <c r="N933" s="130"/>
    </row>
    <row r="934">
      <c r="A934" s="5"/>
      <c r="B934" s="129"/>
      <c r="C934" s="129"/>
      <c r="D934" s="129"/>
      <c r="E934" s="129"/>
      <c r="F934" s="129"/>
      <c r="G934" s="129"/>
      <c r="H934" s="129"/>
      <c r="I934" s="129"/>
      <c r="J934" s="129"/>
      <c r="K934" s="129"/>
      <c r="L934" s="129"/>
      <c r="M934" s="129"/>
      <c r="N934" s="130"/>
    </row>
    <row r="935">
      <c r="A935" s="5"/>
      <c r="B935" s="129"/>
      <c r="C935" s="129"/>
      <c r="D935" s="129"/>
      <c r="E935" s="129"/>
      <c r="F935" s="129"/>
      <c r="G935" s="129"/>
      <c r="H935" s="129"/>
      <c r="I935" s="129"/>
      <c r="J935" s="129"/>
      <c r="K935" s="129"/>
      <c r="L935" s="129"/>
      <c r="M935" s="129"/>
      <c r="N935" s="130"/>
    </row>
    <row r="936">
      <c r="A936" s="5"/>
      <c r="B936" s="129"/>
      <c r="C936" s="129"/>
      <c r="D936" s="129"/>
      <c r="E936" s="129"/>
      <c r="F936" s="129"/>
      <c r="G936" s="129"/>
      <c r="H936" s="129"/>
      <c r="I936" s="129"/>
      <c r="J936" s="129"/>
      <c r="K936" s="129"/>
      <c r="L936" s="129"/>
      <c r="M936" s="129"/>
      <c r="N936" s="130"/>
    </row>
    <row r="937">
      <c r="A937" s="5"/>
      <c r="B937" s="129"/>
      <c r="C937" s="129"/>
      <c r="D937" s="129"/>
      <c r="E937" s="129"/>
      <c r="F937" s="129"/>
      <c r="G937" s="129"/>
      <c r="H937" s="129"/>
      <c r="I937" s="129"/>
      <c r="J937" s="129"/>
      <c r="K937" s="129"/>
      <c r="L937" s="129"/>
      <c r="M937" s="129"/>
      <c r="N937" s="130"/>
    </row>
    <row r="938">
      <c r="A938" s="5"/>
      <c r="B938" s="129"/>
      <c r="C938" s="129"/>
      <c r="D938" s="129"/>
      <c r="E938" s="129"/>
      <c r="F938" s="129"/>
      <c r="G938" s="129"/>
      <c r="H938" s="129"/>
      <c r="I938" s="129"/>
      <c r="J938" s="129"/>
      <c r="K938" s="129"/>
      <c r="L938" s="129"/>
      <c r="M938" s="129"/>
      <c r="N938" s="130"/>
    </row>
    <row r="939">
      <c r="A939" s="5"/>
      <c r="B939" s="129"/>
      <c r="C939" s="129"/>
      <c r="D939" s="129"/>
      <c r="E939" s="129"/>
      <c r="F939" s="129"/>
      <c r="G939" s="129"/>
      <c r="H939" s="129"/>
      <c r="I939" s="129"/>
      <c r="J939" s="129"/>
      <c r="K939" s="129"/>
      <c r="L939" s="129"/>
      <c r="M939" s="129"/>
      <c r="N939" s="130"/>
    </row>
    <row r="940">
      <c r="A940" s="5"/>
      <c r="B940" s="129"/>
      <c r="C940" s="129"/>
      <c r="D940" s="129"/>
      <c r="E940" s="129"/>
      <c r="F940" s="129"/>
      <c r="G940" s="129"/>
      <c r="H940" s="129"/>
      <c r="I940" s="129"/>
      <c r="J940" s="129"/>
      <c r="K940" s="129"/>
      <c r="L940" s="129"/>
      <c r="M940" s="129"/>
      <c r="N940" s="130"/>
    </row>
    <row r="941">
      <c r="A941" s="5"/>
      <c r="B941" s="129"/>
      <c r="C941" s="129"/>
      <c r="D941" s="129"/>
      <c r="E941" s="129"/>
      <c r="F941" s="129"/>
      <c r="G941" s="129"/>
      <c r="H941" s="129"/>
      <c r="I941" s="129"/>
      <c r="J941" s="129"/>
      <c r="K941" s="129"/>
      <c r="L941" s="129"/>
      <c r="M941" s="129"/>
      <c r="N941" s="130"/>
    </row>
    <row r="942">
      <c r="A942" s="5"/>
      <c r="B942" s="129"/>
      <c r="C942" s="129"/>
      <c r="D942" s="129"/>
      <c r="E942" s="129"/>
      <c r="F942" s="129"/>
      <c r="G942" s="129"/>
      <c r="H942" s="129"/>
      <c r="I942" s="129"/>
      <c r="J942" s="129"/>
      <c r="K942" s="129"/>
      <c r="L942" s="129"/>
      <c r="M942" s="129"/>
      <c r="N942" s="130"/>
    </row>
    <row r="943">
      <c r="A943" s="5"/>
      <c r="B943" s="129"/>
      <c r="C943" s="129"/>
      <c r="D943" s="129"/>
      <c r="E943" s="129"/>
      <c r="F943" s="129"/>
      <c r="G943" s="129"/>
      <c r="H943" s="129"/>
      <c r="I943" s="129"/>
      <c r="J943" s="129"/>
      <c r="K943" s="129"/>
      <c r="L943" s="129"/>
      <c r="M943" s="129"/>
      <c r="N943" s="130"/>
    </row>
    <row r="944">
      <c r="A944" s="5"/>
      <c r="B944" s="129"/>
      <c r="C944" s="129"/>
      <c r="D944" s="129"/>
      <c r="E944" s="129"/>
      <c r="F944" s="129"/>
      <c r="G944" s="129"/>
      <c r="H944" s="129"/>
      <c r="I944" s="129"/>
      <c r="J944" s="129"/>
      <c r="K944" s="129"/>
      <c r="L944" s="129"/>
      <c r="M944" s="129"/>
      <c r="N944" s="130"/>
    </row>
    <row r="945">
      <c r="A945" s="5"/>
      <c r="B945" s="129"/>
      <c r="C945" s="129"/>
      <c r="D945" s="129"/>
      <c r="E945" s="129"/>
      <c r="F945" s="129"/>
      <c r="G945" s="129"/>
      <c r="H945" s="129"/>
      <c r="I945" s="129"/>
      <c r="J945" s="129"/>
      <c r="K945" s="129"/>
      <c r="L945" s="129"/>
      <c r="M945" s="129"/>
      <c r="N945" s="130"/>
    </row>
    <row r="946">
      <c r="A946" s="5"/>
      <c r="B946" s="129"/>
      <c r="C946" s="129"/>
      <c r="D946" s="129"/>
      <c r="E946" s="129"/>
      <c r="F946" s="129"/>
      <c r="G946" s="129"/>
      <c r="H946" s="129"/>
      <c r="I946" s="129"/>
      <c r="J946" s="129"/>
      <c r="K946" s="129"/>
      <c r="L946" s="129"/>
      <c r="M946" s="129"/>
      <c r="N946" s="130"/>
    </row>
    <row r="947">
      <c r="A947" s="5"/>
      <c r="B947" s="129"/>
      <c r="C947" s="129"/>
      <c r="D947" s="129"/>
      <c r="E947" s="129"/>
      <c r="F947" s="129"/>
      <c r="G947" s="129"/>
      <c r="H947" s="129"/>
      <c r="I947" s="129"/>
      <c r="J947" s="129"/>
      <c r="K947" s="129"/>
      <c r="L947" s="129"/>
      <c r="M947" s="129"/>
      <c r="N947" s="130"/>
    </row>
    <row r="948">
      <c r="A948" s="5"/>
      <c r="B948" s="129"/>
      <c r="C948" s="129"/>
      <c r="D948" s="129"/>
      <c r="E948" s="129"/>
      <c r="F948" s="129"/>
      <c r="G948" s="129"/>
      <c r="H948" s="129"/>
      <c r="I948" s="129"/>
      <c r="J948" s="129"/>
      <c r="K948" s="129"/>
      <c r="L948" s="129"/>
      <c r="M948" s="129"/>
      <c r="N948" s="130"/>
    </row>
    <row r="949">
      <c r="A949" s="5"/>
      <c r="B949" s="129"/>
      <c r="C949" s="129"/>
      <c r="D949" s="129"/>
      <c r="E949" s="129"/>
      <c r="F949" s="129"/>
      <c r="G949" s="129"/>
      <c r="H949" s="129"/>
      <c r="I949" s="129"/>
      <c r="J949" s="129"/>
      <c r="K949" s="129"/>
      <c r="L949" s="129"/>
      <c r="M949" s="129"/>
      <c r="N949" s="130"/>
    </row>
    <row r="950">
      <c r="A950" s="5"/>
      <c r="B950" s="129"/>
      <c r="C950" s="129"/>
      <c r="D950" s="129"/>
      <c r="E950" s="129"/>
      <c r="F950" s="129"/>
      <c r="G950" s="129"/>
      <c r="H950" s="129"/>
      <c r="I950" s="129"/>
      <c r="J950" s="129"/>
      <c r="K950" s="129"/>
      <c r="L950" s="129"/>
      <c r="M950" s="129"/>
      <c r="N950" s="130"/>
    </row>
    <row r="951">
      <c r="A951" s="5"/>
      <c r="B951" s="129"/>
      <c r="C951" s="129"/>
      <c r="D951" s="129"/>
      <c r="E951" s="129"/>
      <c r="F951" s="129"/>
      <c r="G951" s="129"/>
      <c r="H951" s="129"/>
      <c r="I951" s="129"/>
      <c r="J951" s="129"/>
      <c r="K951" s="129"/>
      <c r="L951" s="129"/>
      <c r="M951" s="129"/>
      <c r="N951" s="130"/>
    </row>
    <row r="952">
      <c r="A952" s="5"/>
      <c r="B952" s="129"/>
      <c r="C952" s="129"/>
      <c r="D952" s="129"/>
      <c r="E952" s="129"/>
      <c r="F952" s="129"/>
      <c r="G952" s="129"/>
      <c r="H952" s="129"/>
      <c r="I952" s="129"/>
      <c r="J952" s="129"/>
      <c r="K952" s="129"/>
      <c r="L952" s="129"/>
      <c r="M952" s="129"/>
      <c r="N952" s="130"/>
    </row>
    <row r="953">
      <c r="A953" s="5"/>
      <c r="B953" s="129"/>
      <c r="C953" s="129"/>
      <c r="D953" s="129"/>
      <c r="E953" s="129"/>
      <c r="F953" s="129"/>
      <c r="G953" s="129"/>
      <c r="H953" s="129"/>
      <c r="I953" s="129"/>
      <c r="J953" s="129"/>
      <c r="K953" s="129"/>
      <c r="L953" s="129"/>
      <c r="M953" s="129"/>
      <c r="N953" s="130"/>
    </row>
    <row r="954">
      <c r="A954" s="5"/>
      <c r="B954" s="129"/>
      <c r="C954" s="129"/>
      <c r="D954" s="129"/>
      <c r="E954" s="129"/>
      <c r="F954" s="129"/>
      <c r="G954" s="129"/>
      <c r="H954" s="129"/>
      <c r="I954" s="129"/>
      <c r="J954" s="129"/>
      <c r="K954" s="129"/>
      <c r="L954" s="129"/>
      <c r="M954" s="129"/>
      <c r="N954" s="130"/>
    </row>
    <row r="955">
      <c r="A955" s="5"/>
      <c r="B955" s="129"/>
      <c r="C955" s="129"/>
      <c r="D955" s="129"/>
      <c r="E955" s="129"/>
      <c r="F955" s="129"/>
      <c r="G955" s="129"/>
      <c r="H955" s="129"/>
      <c r="I955" s="129"/>
      <c r="J955" s="129"/>
      <c r="K955" s="129"/>
      <c r="L955" s="129"/>
      <c r="M955" s="129"/>
      <c r="N955" s="130"/>
    </row>
    <row r="956">
      <c r="A956" s="5"/>
      <c r="B956" s="129"/>
      <c r="C956" s="129"/>
      <c r="D956" s="129"/>
      <c r="E956" s="129"/>
      <c r="F956" s="129"/>
      <c r="G956" s="129"/>
      <c r="H956" s="129"/>
      <c r="I956" s="129"/>
      <c r="J956" s="129"/>
      <c r="K956" s="129"/>
      <c r="L956" s="129"/>
      <c r="M956" s="129"/>
      <c r="N956" s="130"/>
    </row>
    <row r="957">
      <c r="A957" s="5"/>
      <c r="B957" s="129"/>
      <c r="C957" s="129"/>
      <c r="D957" s="129"/>
      <c r="E957" s="129"/>
      <c r="F957" s="129"/>
      <c r="G957" s="129"/>
      <c r="H957" s="129"/>
      <c r="I957" s="129"/>
      <c r="J957" s="129"/>
      <c r="K957" s="129"/>
      <c r="L957" s="129"/>
      <c r="M957" s="129"/>
      <c r="N957" s="130"/>
    </row>
    <row r="958">
      <c r="A958" s="5"/>
      <c r="B958" s="129"/>
      <c r="C958" s="129"/>
      <c r="D958" s="129"/>
      <c r="E958" s="129"/>
      <c r="F958" s="129"/>
      <c r="G958" s="129"/>
      <c r="H958" s="129"/>
      <c r="I958" s="129"/>
      <c r="J958" s="129"/>
      <c r="K958" s="129"/>
      <c r="L958" s="129"/>
      <c r="M958" s="129"/>
      <c r="N958" s="130"/>
    </row>
    <row r="959">
      <c r="A959" s="5"/>
      <c r="B959" s="129"/>
      <c r="C959" s="129"/>
      <c r="D959" s="129"/>
      <c r="E959" s="129"/>
      <c r="F959" s="129"/>
      <c r="G959" s="129"/>
      <c r="H959" s="129"/>
      <c r="I959" s="129"/>
      <c r="J959" s="129"/>
      <c r="K959" s="129"/>
      <c r="L959" s="129"/>
      <c r="M959" s="129"/>
      <c r="N959" s="130"/>
    </row>
    <row r="960">
      <c r="A960" s="5"/>
      <c r="B960" s="129"/>
      <c r="C960" s="129"/>
      <c r="D960" s="129"/>
      <c r="E960" s="129"/>
      <c r="F960" s="129"/>
      <c r="G960" s="129"/>
      <c r="H960" s="129"/>
      <c r="I960" s="129"/>
      <c r="J960" s="129"/>
      <c r="K960" s="129"/>
      <c r="L960" s="129"/>
      <c r="M960" s="129"/>
      <c r="N960" s="130"/>
    </row>
    <row r="961">
      <c r="A961" s="5"/>
      <c r="B961" s="129"/>
      <c r="C961" s="129"/>
      <c r="D961" s="129"/>
      <c r="E961" s="129"/>
      <c r="F961" s="129"/>
      <c r="G961" s="129"/>
      <c r="H961" s="129"/>
      <c r="I961" s="129"/>
      <c r="J961" s="129"/>
      <c r="K961" s="129"/>
      <c r="L961" s="129"/>
      <c r="M961" s="129"/>
      <c r="N961" s="130"/>
    </row>
    <row r="962">
      <c r="A962" s="5"/>
      <c r="B962" s="129"/>
      <c r="C962" s="129"/>
      <c r="D962" s="129"/>
      <c r="E962" s="129"/>
      <c r="F962" s="129"/>
      <c r="G962" s="129"/>
      <c r="H962" s="129"/>
      <c r="I962" s="129"/>
      <c r="J962" s="129"/>
      <c r="K962" s="129"/>
      <c r="L962" s="129"/>
      <c r="M962" s="129"/>
      <c r="N962" s="130"/>
    </row>
    <row r="963">
      <c r="A963" s="5"/>
      <c r="B963" s="129"/>
      <c r="C963" s="129"/>
      <c r="D963" s="129"/>
      <c r="E963" s="129"/>
      <c r="F963" s="129"/>
      <c r="G963" s="129"/>
      <c r="H963" s="129"/>
      <c r="I963" s="129"/>
      <c r="J963" s="129"/>
      <c r="K963" s="129"/>
      <c r="L963" s="129"/>
      <c r="M963" s="129"/>
      <c r="N963" s="130"/>
    </row>
    <row r="964">
      <c r="A964" s="5"/>
      <c r="B964" s="129"/>
      <c r="C964" s="129"/>
      <c r="D964" s="129"/>
      <c r="E964" s="129"/>
      <c r="F964" s="129"/>
      <c r="G964" s="129"/>
      <c r="H964" s="129"/>
      <c r="I964" s="129"/>
      <c r="J964" s="129"/>
      <c r="K964" s="129"/>
      <c r="L964" s="129"/>
      <c r="M964" s="129"/>
      <c r="N964" s="130"/>
    </row>
    <row r="965">
      <c r="A965" s="5"/>
      <c r="B965" s="129"/>
      <c r="C965" s="129"/>
      <c r="D965" s="129"/>
      <c r="E965" s="129"/>
      <c r="F965" s="129"/>
      <c r="G965" s="129"/>
      <c r="H965" s="129"/>
      <c r="I965" s="129"/>
      <c r="J965" s="129"/>
      <c r="K965" s="129"/>
      <c r="L965" s="129"/>
      <c r="M965" s="129"/>
      <c r="N965" s="130"/>
    </row>
    <row r="966">
      <c r="A966" s="5"/>
      <c r="B966" s="129"/>
      <c r="C966" s="129"/>
      <c r="D966" s="129"/>
      <c r="E966" s="129"/>
      <c r="F966" s="129"/>
      <c r="G966" s="129"/>
      <c r="H966" s="129"/>
      <c r="I966" s="129"/>
      <c r="J966" s="129"/>
      <c r="K966" s="129"/>
      <c r="L966" s="129"/>
      <c r="M966" s="129"/>
      <c r="N966" s="130"/>
    </row>
    <row r="967">
      <c r="A967" s="5"/>
      <c r="B967" s="129"/>
      <c r="C967" s="129"/>
      <c r="D967" s="129"/>
      <c r="E967" s="129"/>
      <c r="F967" s="129"/>
      <c r="G967" s="129"/>
      <c r="H967" s="129"/>
      <c r="I967" s="129"/>
      <c r="J967" s="129"/>
      <c r="K967" s="129"/>
      <c r="L967" s="129"/>
      <c r="M967" s="129"/>
      <c r="N967" s="130"/>
    </row>
    <row r="968">
      <c r="A968" s="5"/>
      <c r="B968" s="129"/>
      <c r="C968" s="129"/>
      <c r="D968" s="129"/>
      <c r="E968" s="129"/>
      <c r="F968" s="129"/>
      <c r="G968" s="129"/>
      <c r="H968" s="129"/>
      <c r="I968" s="129"/>
      <c r="J968" s="129"/>
      <c r="K968" s="129"/>
      <c r="L968" s="129"/>
      <c r="M968" s="129"/>
      <c r="N968" s="130"/>
    </row>
    <row r="969">
      <c r="A969" s="5"/>
      <c r="B969" s="129"/>
      <c r="C969" s="129"/>
      <c r="D969" s="129"/>
      <c r="E969" s="129"/>
      <c r="F969" s="129"/>
      <c r="G969" s="129"/>
      <c r="H969" s="129"/>
      <c r="I969" s="129"/>
      <c r="J969" s="129"/>
      <c r="K969" s="129"/>
      <c r="L969" s="129"/>
      <c r="M969" s="129"/>
      <c r="N969" s="130"/>
    </row>
    <row r="970">
      <c r="A970" s="5"/>
      <c r="B970" s="129"/>
      <c r="C970" s="129"/>
      <c r="D970" s="129"/>
      <c r="E970" s="129"/>
      <c r="F970" s="129"/>
      <c r="G970" s="129"/>
      <c r="H970" s="129"/>
      <c r="I970" s="129"/>
      <c r="J970" s="129"/>
      <c r="K970" s="129"/>
      <c r="L970" s="129"/>
      <c r="M970" s="129"/>
      <c r="N970" s="130"/>
    </row>
    <row r="971">
      <c r="A971" s="5"/>
      <c r="B971" s="129"/>
      <c r="C971" s="129"/>
      <c r="D971" s="129"/>
      <c r="E971" s="129"/>
      <c r="F971" s="129"/>
      <c r="G971" s="129"/>
      <c r="H971" s="129"/>
      <c r="I971" s="129"/>
      <c r="J971" s="129"/>
      <c r="K971" s="129"/>
      <c r="L971" s="129"/>
      <c r="M971" s="129"/>
      <c r="N971" s="130"/>
    </row>
    <row r="972">
      <c r="A972" s="5"/>
      <c r="B972" s="129"/>
      <c r="C972" s="129"/>
      <c r="D972" s="129"/>
      <c r="E972" s="129"/>
      <c r="F972" s="129"/>
      <c r="G972" s="129"/>
      <c r="H972" s="129"/>
      <c r="I972" s="129"/>
      <c r="J972" s="129"/>
      <c r="K972" s="129"/>
      <c r="L972" s="129"/>
      <c r="M972" s="129"/>
      <c r="N972" s="130"/>
    </row>
    <row r="973">
      <c r="A973" s="5"/>
      <c r="B973" s="129"/>
      <c r="C973" s="129"/>
      <c r="D973" s="129"/>
      <c r="E973" s="129"/>
      <c r="F973" s="129"/>
      <c r="G973" s="129"/>
      <c r="H973" s="129"/>
      <c r="I973" s="129"/>
      <c r="J973" s="129"/>
      <c r="K973" s="129"/>
      <c r="L973" s="129"/>
      <c r="M973" s="129"/>
      <c r="N973" s="130"/>
    </row>
    <row r="974">
      <c r="A974" s="5"/>
      <c r="B974" s="129"/>
      <c r="C974" s="129"/>
      <c r="D974" s="129"/>
      <c r="E974" s="129"/>
      <c r="F974" s="129"/>
      <c r="G974" s="129"/>
      <c r="H974" s="129"/>
      <c r="I974" s="129"/>
      <c r="J974" s="129"/>
      <c r="K974" s="129"/>
      <c r="L974" s="129"/>
      <c r="M974" s="129"/>
      <c r="N974" s="130"/>
    </row>
    <row r="975">
      <c r="A975" s="5"/>
      <c r="B975" s="129"/>
      <c r="C975" s="129"/>
      <c r="D975" s="129"/>
      <c r="E975" s="129"/>
      <c r="F975" s="129"/>
      <c r="G975" s="129"/>
      <c r="H975" s="129"/>
      <c r="I975" s="129"/>
      <c r="J975" s="129"/>
      <c r="K975" s="129"/>
      <c r="L975" s="129"/>
      <c r="M975" s="129"/>
      <c r="N975" s="130"/>
    </row>
    <row r="976">
      <c r="A976" s="5"/>
      <c r="B976" s="129"/>
      <c r="C976" s="129"/>
      <c r="D976" s="129"/>
      <c r="E976" s="129"/>
      <c r="F976" s="129"/>
      <c r="G976" s="129"/>
      <c r="H976" s="129"/>
      <c r="I976" s="129"/>
      <c r="J976" s="129"/>
      <c r="K976" s="129"/>
      <c r="L976" s="129"/>
      <c r="M976" s="129"/>
      <c r="N976" s="130"/>
    </row>
    <row r="977">
      <c r="A977" s="5"/>
      <c r="B977" s="129"/>
      <c r="C977" s="129"/>
      <c r="D977" s="129"/>
      <c r="E977" s="129"/>
      <c r="F977" s="129"/>
      <c r="G977" s="129"/>
      <c r="H977" s="129"/>
      <c r="I977" s="129"/>
      <c r="J977" s="129"/>
      <c r="K977" s="129"/>
      <c r="L977" s="129"/>
      <c r="M977" s="129"/>
      <c r="N977" s="130"/>
    </row>
    <row r="978">
      <c r="A978" s="5"/>
      <c r="B978" s="129"/>
      <c r="C978" s="129"/>
      <c r="D978" s="129"/>
      <c r="E978" s="129"/>
      <c r="F978" s="129"/>
      <c r="G978" s="129"/>
      <c r="H978" s="129"/>
      <c r="I978" s="129"/>
      <c r="J978" s="129"/>
      <c r="K978" s="129"/>
      <c r="L978" s="129"/>
      <c r="M978" s="129"/>
      <c r="N978" s="130"/>
    </row>
    <row r="979">
      <c r="A979" s="5"/>
      <c r="B979" s="129"/>
      <c r="C979" s="129"/>
      <c r="D979" s="129"/>
      <c r="E979" s="129"/>
      <c r="F979" s="129"/>
      <c r="G979" s="129"/>
      <c r="H979" s="129"/>
      <c r="I979" s="129"/>
      <c r="J979" s="129"/>
      <c r="K979" s="129"/>
      <c r="L979" s="129"/>
      <c r="M979" s="129"/>
      <c r="N979" s="130"/>
    </row>
    <row r="980">
      <c r="A980" s="5"/>
      <c r="B980" s="129"/>
      <c r="C980" s="129"/>
      <c r="D980" s="129"/>
      <c r="E980" s="129"/>
      <c r="F980" s="129"/>
      <c r="G980" s="129"/>
      <c r="H980" s="129"/>
      <c r="I980" s="129"/>
      <c r="J980" s="129"/>
      <c r="K980" s="129"/>
      <c r="L980" s="129"/>
      <c r="M980" s="129"/>
      <c r="N980" s="130"/>
    </row>
    <row r="981">
      <c r="A981" s="5"/>
      <c r="B981" s="129"/>
      <c r="C981" s="129"/>
      <c r="D981" s="129"/>
      <c r="E981" s="129"/>
      <c r="F981" s="129"/>
      <c r="G981" s="129"/>
      <c r="H981" s="129"/>
      <c r="I981" s="129"/>
      <c r="J981" s="129"/>
      <c r="K981" s="129"/>
      <c r="L981" s="129"/>
      <c r="M981" s="129"/>
      <c r="N981" s="130"/>
    </row>
    <row r="982">
      <c r="A982" s="5"/>
      <c r="B982" s="129"/>
      <c r="C982" s="129"/>
      <c r="D982" s="129"/>
      <c r="E982" s="129"/>
      <c r="F982" s="129"/>
      <c r="G982" s="129"/>
      <c r="H982" s="129"/>
      <c r="I982" s="129"/>
      <c r="J982" s="129"/>
      <c r="K982" s="129"/>
      <c r="L982" s="129"/>
      <c r="M982" s="129"/>
      <c r="N982" s="130"/>
    </row>
    <row r="983">
      <c r="A983" s="5"/>
      <c r="B983" s="129"/>
      <c r="C983" s="129"/>
      <c r="D983" s="129"/>
      <c r="E983" s="129"/>
      <c r="F983" s="129"/>
      <c r="G983" s="129"/>
      <c r="H983" s="129"/>
      <c r="I983" s="129"/>
      <c r="J983" s="129"/>
      <c r="K983" s="129"/>
      <c r="L983" s="129"/>
      <c r="M983" s="129"/>
      <c r="N983" s="130"/>
    </row>
    <row r="984">
      <c r="A984" s="5"/>
      <c r="B984" s="129"/>
      <c r="C984" s="129"/>
      <c r="D984" s="129"/>
      <c r="E984" s="129"/>
      <c r="F984" s="129"/>
      <c r="G984" s="129"/>
      <c r="H984" s="129"/>
      <c r="I984" s="129"/>
      <c r="J984" s="129"/>
      <c r="K984" s="129"/>
      <c r="L984" s="129"/>
      <c r="M984" s="129"/>
      <c r="N984" s="130"/>
    </row>
    <row r="985">
      <c r="A985" s="5"/>
      <c r="B985" s="129"/>
      <c r="C985" s="129"/>
      <c r="D985" s="129"/>
      <c r="E985" s="129"/>
      <c r="F985" s="129"/>
      <c r="G985" s="129"/>
      <c r="H985" s="129"/>
      <c r="I985" s="129"/>
      <c r="J985" s="129"/>
      <c r="K985" s="129"/>
      <c r="L985" s="129"/>
      <c r="M985" s="129"/>
      <c r="N985" s="130"/>
    </row>
    <row r="986">
      <c r="A986" s="5"/>
      <c r="B986" s="129"/>
      <c r="C986" s="129"/>
      <c r="D986" s="129"/>
      <c r="E986" s="129"/>
      <c r="F986" s="129"/>
      <c r="G986" s="129"/>
      <c r="H986" s="129"/>
      <c r="I986" s="129"/>
      <c r="J986" s="129"/>
      <c r="K986" s="129"/>
      <c r="L986" s="129"/>
      <c r="M986" s="129"/>
      <c r="N986" s="130"/>
    </row>
    <row r="987">
      <c r="A987" s="5"/>
      <c r="B987" s="129"/>
      <c r="C987" s="129"/>
      <c r="D987" s="129"/>
      <c r="E987" s="129"/>
      <c r="F987" s="129"/>
      <c r="G987" s="129"/>
      <c r="H987" s="129"/>
      <c r="I987" s="129"/>
      <c r="J987" s="129"/>
      <c r="K987" s="129"/>
      <c r="L987" s="129"/>
      <c r="M987" s="129"/>
      <c r="N987" s="130"/>
    </row>
    <row r="988">
      <c r="A988" s="5"/>
      <c r="B988" s="129"/>
      <c r="C988" s="129"/>
      <c r="D988" s="129"/>
      <c r="E988" s="129"/>
      <c r="F988" s="129"/>
      <c r="G988" s="129"/>
      <c r="H988" s="129"/>
      <c r="I988" s="129"/>
      <c r="J988" s="129"/>
      <c r="K988" s="129"/>
      <c r="L988" s="129"/>
      <c r="M988" s="129"/>
      <c r="N988" s="130"/>
    </row>
    <row r="989">
      <c r="A989" s="5"/>
      <c r="B989" s="129"/>
      <c r="C989" s="129"/>
      <c r="D989" s="129"/>
      <c r="E989" s="129"/>
      <c r="F989" s="129"/>
      <c r="G989" s="129"/>
      <c r="H989" s="129"/>
      <c r="I989" s="129"/>
      <c r="J989" s="129"/>
      <c r="K989" s="129"/>
      <c r="L989" s="129"/>
      <c r="M989" s="129"/>
      <c r="N989" s="130"/>
    </row>
    <row r="990">
      <c r="A990" s="5"/>
      <c r="B990" s="129"/>
      <c r="C990" s="129"/>
      <c r="D990" s="129"/>
      <c r="E990" s="129"/>
      <c r="F990" s="129"/>
      <c r="G990" s="129"/>
      <c r="H990" s="129"/>
      <c r="I990" s="129"/>
      <c r="J990" s="129"/>
      <c r="K990" s="129"/>
      <c r="L990" s="129"/>
      <c r="M990" s="129"/>
      <c r="N990" s="130"/>
    </row>
    <row r="991">
      <c r="A991" s="5"/>
      <c r="B991" s="129"/>
      <c r="C991" s="129"/>
      <c r="D991" s="129"/>
      <c r="E991" s="129"/>
      <c r="F991" s="129"/>
      <c r="G991" s="129"/>
      <c r="H991" s="129"/>
      <c r="I991" s="129"/>
      <c r="J991" s="129"/>
      <c r="K991" s="129"/>
      <c r="L991" s="129"/>
      <c r="M991" s="129"/>
      <c r="N991" s="130"/>
    </row>
    <row r="992">
      <c r="A992" s="5"/>
      <c r="B992" s="129"/>
      <c r="C992" s="129"/>
      <c r="D992" s="129"/>
      <c r="E992" s="129"/>
      <c r="F992" s="129"/>
      <c r="G992" s="129"/>
      <c r="H992" s="129"/>
      <c r="I992" s="129"/>
      <c r="J992" s="129"/>
      <c r="K992" s="129"/>
      <c r="L992" s="129"/>
      <c r="M992" s="129"/>
      <c r="N992" s="130"/>
    </row>
    <row r="993">
      <c r="A993" s="5"/>
      <c r="B993" s="129"/>
      <c r="C993" s="129"/>
      <c r="D993" s="129"/>
      <c r="E993" s="129"/>
      <c r="F993" s="129"/>
      <c r="G993" s="129"/>
      <c r="H993" s="129"/>
      <c r="I993" s="129"/>
      <c r="J993" s="129"/>
      <c r="K993" s="129"/>
      <c r="L993" s="129"/>
      <c r="M993" s="129"/>
      <c r="N993" s="130"/>
    </row>
    <row r="994">
      <c r="A994" s="5"/>
      <c r="B994" s="129"/>
      <c r="C994" s="129"/>
      <c r="D994" s="129"/>
      <c r="E994" s="129"/>
      <c r="F994" s="129"/>
      <c r="G994" s="129"/>
      <c r="H994" s="129"/>
      <c r="I994" s="129"/>
      <c r="J994" s="129"/>
      <c r="K994" s="129"/>
      <c r="L994" s="129"/>
      <c r="M994" s="129"/>
      <c r="N994" s="130"/>
    </row>
    <row r="995">
      <c r="A995" s="5"/>
      <c r="B995" s="129"/>
      <c r="C995" s="129"/>
      <c r="D995" s="129"/>
      <c r="E995" s="129"/>
      <c r="F995" s="129"/>
      <c r="G995" s="129"/>
      <c r="H995" s="129"/>
      <c r="I995" s="129"/>
      <c r="J995" s="129"/>
      <c r="K995" s="129"/>
      <c r="L995" s="129"/>
      <c r="M995" s="129"/>
      <c r="N995" s="130"/>
    </row>
    <row r="996">
      <c r="A996" s="5"/>
      <c r="B996" s="129"/>
      <c r="C996" s="129"/>
      <c r="D996" s="129"/>
      <c r="E996" s="129"/>
      <c r="F996" s="129"/>
      <c r="G996" s="129"/>
      <c r="H996" s="129"/>
      <c r="I996" s="129"/>
      <c r="J996" s="129"/>
      <c r="K996" s="129"/>
      <c r="L996" s="129"/>
      <c r="M996" s="129"/>
      <c r="N996" s="130"/>
    </row>
    <row r="997">
      <c r="A997" s="5"/>
      <c r="B997" s="129"/>
      <c r="C997" s="129"/>
      <c r="D997" s="129"/>
      <c r="E997" s="129"/>
      <c r="F997" s="129"/>
      <c r="G997" s="129"/>
      <c r="H997" s="129"/>
      <c r="I997" s="129"/>
      <c r="J997" s="129"/>
      <c r="K997" s="129"/>
      <c r="L997" s="129"/>
      <c r="M997" s="129"/>
      <c r="N997" s="130"/>
    </row>
    <row r="998">
      <c r="A998" s="5"/>
      <c r="B998" s="129"/>
      <c r="C998" s="129"/>
      <c r="D998" s="129"/>
      <c r="E998" s="129"/>
      <c r="F998" s="129"/>
      <c r="G998" s="129"/>
      <c r="H998" s="129"/>
      <c r="I998" s="129"/>
      <c r="J998" s="129"/>
      <c r="K998" s="129"/>
      <c r="L998" s="129"/>
      <c r="M998" s="129"/>
      <c r="N998" s="130"/>
    </row>
    <row r="999">
      <c r="A999" s="5"/>
      <c r="B999" s="129"/>
      <c r="C999" s="129"/>
      <c r="D999" s="129"/>
      <c r="E999" s="129"/>
      <c r="F999" s="129"/>
      <c r="G999" s="129"/>
      <c r="H999" s="129"/>
      <c r="I999" s="129"/>
      <c r="J999" s="129"/>
      <c r="K999" s="129"/>
      <c r="L999" s="129"/>
      <c r="M999" s="129"/>
      <c r="N999" s="130"/>
    </row>
    <row r="1000">
      <c r="A1000" s="5"/>
      <c r="B1000" s="129"/>
      <c r="C1000" s="129"/>
      <c r="D1000" s="129"/>
      <c r="E1000" s="129"/>
      <c r="F1000" s="129"/>
      <c r="G1000" s="129"/>
      <c r="H1000" s="129"/>
      <c r="I1000" s="129"/>
      <c r="J1000" s="129"/>
      <c r="K1000" s="129"/>
      <c r="L1000" s="129"/>
      <c r="M1000" s="129"/>
      <c r="N1000" s="130"/>
    </row>
    <row r="1001">
      <c r="A1001" s="5"/>
      <c r="B1001" s="129"/>
      <c r="C1001" s="129"/>
      <c r="D1001" s="129"/>
      <c r="E1001" s="129"/>
      <c r="F1001" s="129"/>
      <c r="G1001" s="129"/>
      <c r="H1001" s="129"/>
      <c r="I1001" s="129"/>
      <c r="J1001" s="129"/>
      <c r="K1001" s="129"/>
      <c r="L1001" s="129"/>
      <c r="M1001" s="129"/>
      <c r="N1001" s="130"/>
    </row>
  </sheetData>
  <drawing r:id="rId1"/>
</worksheet>
</file>